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hống kê" sheetId="1" r:id="rId1"/>
    <sheet name="Danh sách lớp thường" sheetId="2" r:id="rId2"/>
    <sheet name="Lớp CNTN" sheetId="3" r:id="rId3"/>
    <sheet name="data" sheetId="4" state="hidden" r:id="rId4"/>
  </sheets>
  <definedNames>
    <definedName name="_xlnm._FilterDatabase" localSheetId="1" hidden="1">'Danh sách lớp thường'!$B$7:$N$217</definedName>
    <definedName name="_xlnm._FilterDatabase" localSheetId="2" hidden="1">'Lớp CNTN'!$A$7:$N$106</definedName>
  </definedNames>
  <calcPr fullCalcOnLoad="1"/>
</workbook>
</file>

<file path=xl/sharedStrings.xml><?xml version="1.0" encoding="utf-8"?>
<sst xmlns="http://schemas.openxmlformats.org/spreadsheetml/2006/main" count="2260" uniqueCount="985">
  <si>
    <t>-</t>
  </si>
  <si>
    <t>4.00%</t>
  </si>
  <si>
    <t>Cộng</t>
  </si>
  <si>
    <t>Điểm TBCHT</t>
  </si>
  <si>
    <t>ĐRL</t>
  </si>
  <si>
    <t>ĐTBCTL</t>
  </si>
  <si>
    <t>Đủ ĐK</t>
  </si>
  <si>
    <t>Được cấp</t>
  </si>
  <si>
    <t>Dưới (SLHB+1)</t>
  </si>
  <si>
    <t>K11</t>
  </si>
  <si>
    <t>K11401</t>
  </si>
  <si>
    <t>K11401T</t>
  </si>
  <si>
    <t>K11402A</t>
  </si>
  <si>
    <t>K11402B</t>
  </si>
  <si>
    <t>K11402T</t>
  </si>
  <si>
    <t>K11403</t>
  </si>
  <si>
    <t>K11404A</t>
  </si>
  <si>
    <t>K11404B</t>
  </si>
  <si>
    <t>K11404T</t>
  </si>
  <si>
    <t>K11405A</t>
  </si>
  <si>
    <t>K11405B</t>
  </si>
  <si>
    <t>K11405T</t>
  </si>
  <si>
    <t>K11406</t>
  </si>
  <si>
    <t>K11407A</t>
  </si>
  <si>
    <t>K11407B</t>
  </si>
  <si>
    <t>K11501</t>
  </si>
  <si>
    <t>K11502</t>
  </si>
  <si>
    <t>K11503</t>
  </si>
  <si>
    <t>K11504</t>
  </si>
  <si>
    <t>K12</t>
  </si>
  <si>
    <t>K12401</t>
  </si>
  <si>
    <t>K12401T</t>
  </si>
  <si>
    <t>K12402A</t>
  </si>
  <si>
    <t>K12402B</t>
  </si>
  <si>
    <t>K12403</t>
  </si>
  <si>
    <t>K12404A</t>
  </si>
  <si>
    <t>K12404B</t>
  </si>
  <si>
    <t>K12405</t>
  </si>
  <si>
    <t>K12406</t>
  </si>
  <si>
    <t>K12407A</t>
  </si>
  <si>
    <t>K12407B</t>
  </si>
  <si>
    <t>K12408</t>
  </si>
  <si>
    <t>K12409</t>
  </si>
  <si>
    <t>K12501</t>
  </si>
  <si>
    <t>K12502</t>
  </si>
  <si>
    <t>K12503</t>
  </si>
  <si>
    <t>K12504</t>
  </si>
  <si>
    <t>K12504T</t>
  </si>
  <si>
    <t>K13</t>
  </si>
  <si>
    <t>K13401</t>
  </si>
  <si>
    <t>K13401T</t>
  </si>
  <si>
    <t>K13402</t>
  </si>
  <si>
    <t>K13403</t>
  </si>
  <si>
    <t>K13404</t>
  </si>
  <si>
    <t>K13405</t>
  </si>
  <si>
    <t>K13406</t>
  </si>
  <si>
    <t>K13407</t>
  </si>
  <si>
    <t>K13408</t>
  </si>
  <si>
    <t>K13409</t>
  </si>
  <si>
    <t>K13501</t>
  </si>
  <si>
    <t>K13502</t>
  </si>
  <si>
    <t>K13503</t>
  </si>
  <si>
    <t>K13504</t>
  </si>
  <si>
    <t>K13504T</t>
  </si>
  <si>
    <t>Khóa</t>
  </si>
  <si>
    <t>Lớp</t>
  </si>
  <si>
    <t>Số HB</t>
  </si>
  <si>
    <t>Số SV</t>
  </si>
  <si>
    <t>STCTL</t>
  </si>
  <si>
    <t>Tỉ lệ chung</t>
  </si>
  <si>
    <t>Tiền đã cấp</t>
  </si>
  <si>
    <t>Tổng cộng</t>
  </si>
  <si>
    <t>Trên (SLHB-1)</t>
  </si>
  <si>
    <t>Tỷ lệ</t>
  </si>
  <si>
    <t>Học bổng</t>
  </si>
  <si>
    <t>Tổng sinh viên</t>
  </si>
  <si>
    <t>Theo từng khóa</t>
  </si>
  <si>
    <t>Lớp thường</t>
  </si>
  <si>
    <t>Lớp CNTN</t>
  </si>
  <si>
    <t>TỔNG CỘNG</t>
  </si>
  <si>
    <t>Theo loại</t>
  </si>
  <si>
    <t>CỘNG</t>
  </si>
  <si>
    <t>Mã SV</t>
  </si>
  <si>
    <t>Họ lót</t>
  </si>
  <si>
    <t>Tên</t>
  </si>
  <si>
    <t>CTĐT</t>
  </si>
  <si>
    <t>Điểm TBHT</t>
  </si>
  <si>
    <t>Số TCTL</t>
  </si>
  <si>
    <t>Điểm RL</t>
  </si>
  <si>
    <t>Điểm TBCTL</t>
  </si>
  <si>
    <t>STC TLTK</t>
  </si>
  <si>
    <t>Xếp loại HB</t>
  </si>
  <si>
    <t>Số tiền nhận</t>
  </si>
  <si>
    <t>Ghi chú</t>
  </si>
  <si>
    <t>TÂM</t>
  </si>
  <si>
    <t>Giỏi</t>
  </si>
  <si>
    <t>THƯ</t>
  </si>
  <si>
    <t>PHƯƠNG</t>
  </si>
  <si>
    <t>MINH</t>
  </si>
  <si>
    <t>HÀ</t>
  </si>
  <si>
    <t>TUẤN</t>
  </si>
  <si>
    <t>LINH</t>
  </si>
  <si>
    <t>THẢO</t>
  </si>
  <si>
    <t>K124010017</t>
  </si>
  <si>
    <t>ĐỊNH</t>
  </si>
  <si>
    <t>Khá</t>
  </si>
  <si>
    <t>TRINH</t>
  </si>
  <si>
    <t>HỒNG</t>
  </si>
  <si>
    <t>THÚY</t>
  </si>
  <si>
    <t>DUYÊN</t>
  </si>
  <si>
    <t>HIỀN</t>
  </si>
  <si>
    <t>K135011202</t>
  </si>
  <si>
    <t>HUYỀN</t>
  </si>
  <si>
    <t>NGỌC</t>
  </si>
  <si>
    <t>K135011259</t>
  </si>
  <si>
    <t>THƯƠNG</t>
  </si>
  <si>
    <t>BÌNH</t>
  </si>
  <si>
    <t>VY</t>
  </si>
  <si>
    <t>K134010045</t>
  </si>
  <si>
    <t>NHI</t>
  </si>
  <si>
    <t>VÂN</t>
  </si>
  <si>
    <t>MY</t>
  </si>
  <si>
    <t>K125011717</t>
  </si>
  <si>
    <t>THANH</t>
  </si>
  <si>
    <t>NGUYÊN</t>
  </si>
  <si>
    <t>DƯƠNG</t>
  </si>
  <si>
    <t>K11402</t>
  </si>
  <si>
    <t>Xuất sắc</t>
  </si>
  <si>
    <t>K134020216</t>
  </si>
  <si>
    <t>THUẬN</t>
  </si>
  <si>
    <t>TRANG</t>
  </si>
  <si>
    <t>HẠNH</t>
  </si>
  <si>
    <t>THỦY</t>
  </si>
  <si>
    <t>HẰNG</t>
  </si>
  <si>
    <t>TRÚC</t>
  </si>
  <si>
    <t>VI</t>
  </si>
  <si>
    <t>K12402</t>
  </si>
  <si>
    <t>K124020319</t>
  </si>
  <si>
    <t>HUY</t>
  </si>
  <si>
    <t>K124020396</t>
  </si>
  <si>
    <t>K114020199</t>
  </si>
  <si>
    <t>K124020375</t>
  </si>
  <si>
    <t>QUỲNH</t>
  </si>
  <si>
    <t>K134020111</t>
  </si>
  <si>
    <t>ĐỨC</t>
  </si>
  <si>
    <t>HƯNG</t>
  </si>
  <si>
    <t>K134020190</t>
  </si>
  <si>
    <t>PHƯỢNG</t>
  </si>
  <si>
    <t>Ý</t>
  </si>
  <si>
    <t>THẮM</t>
  </si>
  <si>
    <t>K115021503</t>
  </si>
  <si>
    <t>LỘC</t>
  </si>
  <si>
    <t>K115021494</t>
  </si>
  <si>
    <t>HƯƠNG</t>
  </si>
  <si>
    <t>K115021464</t>
  </si>
  <si>
    <t>CƯƠNG</t>
  </si>
  <si>
    <t>K135021395</t>
  </si>
  <si>
    <t>THẠCH</t>
  </si>
  <si>
    <t>HÒA</t>
  </si>
  <si>
    <t>NGÂN</t>
  </si>
  <si>
    <t>K125021822</t>
  </si>
  <si>
    <t>NGUYỆT</t>
  </si>
  <si>
    <t>LOAN</t>
  </si>
  <si>
    <t>DUY</t>
  </si>
  <si>
    <t>ANH</t>
  </si>
  <si>
    <t>YẾN</t>
  </si>
  <si>
    <t>K114030368</t>
  </si>
  <si>
    <t>K124030522</t>
  </si>
  <si>
    <t>CHÂU</t>
  </si>
  <si>
    <t>K114030387</t>
  </si>
  <si>
    <t>NHƯ</t>
  </si>
  <si>
    <t>K115031610</t>
  </si>
  <si>
    <t>K124030512</t>
  </si>
  <si>
    <t>K125031926</t>
  </si>
  <si>
    <t>LIÊN</t>
  </si>
  <si>
    <t>K135031497</t>
  </si>
  <si>
    <t>K135031440</t>
  </si>
  <si>
    <t>K134030303</t>
  </si>
  <si>
    <t>KHOA</t>
  </si>
  <si>
    <t>DIỄM</t>
  </si>
  <si>
    <t>K135041549</t>
  </si>
  <si>
    <t>K134040493</t>
  </si>
  <si>
    <t>TIÊN</t>
  </si>
  <si>
    <t>K134040443</t>
  </si>
  <si>
    <t>LỤA</t>
  </si>
  <si>
    <t>K115041673</t>
  </si>
  <si>
    <t>ĐIỆP</t>
  </si>
  <si>
    <t>TIẾN</t>
  </si>
  <si>
    <t>K125042029</t>
  </si>
  <si>
    <t>K124050864</t>
  </si>
  <si>
    <t>K134050554</t>
  </si>
  <si>
    <t>THỨC</t>
  </si>
  <si>
    <t>KHÁNH</t>
  </si>
  <si>
    <t>K134060690</t>
  </si>
  <si>
    <t>K134060683</t>
  </si>
  <si>
    <t>LƯỢNG</t>
  </si>
  <si>
    <t>K134060727</t>
  </si>
  <si>
    <t>K114061009</t>
  </si>
  <si>
    <t>LONG</t>
  </si>
  <si>
    <t>DIỆU</t>
  </si>
  <si>
    <t>K124061037</t>
  </si>
  <si>
    <t>K124061059</t>
  </si>
  <si>
    <t>K124061004</t>
  </si>
  <si>
    <t>K124060961</t>
  </si>
  <si>
    <t>K134070887</t>
  </si>
  <si>
    <t>TUYẾT</t>
  </si>
  <si>
    <t>K134070909</t>
  </si>
  <si>
    <t>TRÂM</t>
  </si>
  <si>
    <t>K134080992</t>
  </si>
  <si>
    <t>K134091051</t>
  </si>
  <si>
    <t>GIANG</t>
  </si>
  <si>
    <t>K124091551</t>
  </si>
  <si>
    <t>K124091588</t>
  </si>
  <si>
    <t>THAO</t>
  </si>
  <si>
    <t>K124040628</t>
  </si>
  <si>
    <t>SƠN</t>
  </si>
  <si>
    <t>K114050930</t>
  </si>
  <si>
    <t>TRUNG</t>
  </si>
  <si>
    <t>TÚ</t>
  </si>
  <si>
    <t>K114050922</t>
  </si>
  <si>
    <t>K114071217</t>
  </si>
  <si>
    <t>DUNG</t>
  </si>
  <si>
    <t>K114040710</t>
  </si>
  <si>
    <t>UYÊN</t>
  </si>
  <si>
    <t>K124071185</t>
  </si>
  <si>
    <t>K124040749</t>
  </si>
  <si>
    <t>MAI</t>
  </si>
  <si>
    <t>K114071157</t>
  </si>
  <si>
    <t>K124040639</t>
  </si>
  <si>
    <t>ĐÔNG</t>
  </si>
  <si>
    <t>K124040705</t>
  </si>
  <si>
    <t>K124071268</t>
  </si>
  <si>
    <t>K124040686</t>
  </si>
  <si>
    <t>K124071110</t>
  </si>
  <si>
    <t>HOÀNG</t>
  </si>
  <si>
    <t>TUYỀN</t>
  </si>
  <si>
    <t>K114020266</t>
  </si>
  <si>
    <t>HOA</t>
  </si>
  <si>
    <t>K114020350</t>
  </si>
  <si>
    <t>K104020303</t>
  </si>
  <si>
    <t>LY</t>
  </si>
  <si>
    <t>K114050761</t>
  </si>
  <si>
    <t>K114020318</t>
  </si>
  <si>
    <t>SÂM</t>
  </si>
  <si>
    <t>K114020356</t>
  </si>
  <si>
    <t>K114020165</t>
  </si>
  <si>
    <t>K114020302</t>
  </si>
  <si>
    <t>K114020192</t>
  </si>
  <si>
    <t>THI</t>
  </si>
  <si>
    <t>K124071250</t>
  </si>
  <si>
    <t>HIẾU</t>
  </si>
  <si>
    <t>K114020212</t>
  </si>
  <si>
    <t>NHÂN</t>
  </si>
  <si>
    <t>K114020145</t>
  </si>
  <si>
    <t>LUÂN</t>
  </si>
  <si>
    <t>K114020096</t>
  </si>
  <si>
    <t>K124030482</t>
  </si>
  <si>
    <t>K114050873</t>
  </si>
  <si>
    <t>KHA</t>
  </si>
  <si>
    <t>K124012208</t>
  </si>
  <si>
    <t>K124010116</t>
  </si>
  <si>
    <t>K114020273</t>
  </si>
  <si>
    <t>K114050847</t>
  </si>
  <si>
    <t>K124010088</t>
  </si>
  <si>
    <t>K114020185</t>
  </si>
  <si>
    <t>TÀI</t>
  </si>
  <si>
    <t>K135021409</t>
  </si>
  <si>
    <t>K114020363</t>
  </si>
  <si>
    <t>K124040658</t>
  </si>
  <si>
    <t>K114050830</t>
  </si>
  <si>
    <t>K114020154</t>
  </si>
  <si>
    <t>K114020160</t>
  </si>
  <si>
    <t>NGHIÊM</t>
  </si>
  <si>
    <t>K124010065</t>
  </si>
  <si>
    <t>K124040602</t>
  </si>
  <si>
    <t>NGA</t>
  </si>
  <si>
    <t>K124030427</t>
  </si>
  <si>
    <t>K114020112</t>
  </si>
  <si>
    <t>K124040588</t>
  </si>
  <si>
    <t>K124010069</t>
  </si>
  <si>
    <t>PHỤNG</t>
  </si>
  <si>
    <t>K124010100</t>
  </si>
  <si>
    <t>K134010007</t>
  </si>
  <si>
    <t>ÁNH</t>
  </si>
  <si>
    <t>K134010044</t>
  </si>
  <si>
    <t>NHÀN</t>
  </si>
  <si>
    <t>K135041630</t>
  </si>
  <si>
    <t>K114020271</t>
  </si>
  <si>
    <t>HUỲNH</t>
  </si>
  <si>
    <t>K114030407</t>
  </si>
  <si>
    <t>NGHI</t>
  </si>
  <si>
    <t>K125042104</t>
  </si>
  <si>
    <t xml:space="preserve">CỘNG 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</si>
  <si>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</si>
  <si>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</si>
  <si>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</si>
  <si>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</si>
  <si>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DANH SÁCH SINH VIÊN NHẬN HỌC BỔNG KHUYẾN KHÍCH HỌC TẬP LỚP CNTN</t>
  </si>
  <si>
    <t>DANH SÁCH SINH VIÊN NHẬN HỌC BỔNG KHUYẾN KHÍCH HỌC TẬP LỚP THƯỜNG</t>
  </si>
  <si>
    <t>Mức học bổng</t>
  </si>
  <si>
    <t>Số tiền nhận mỗi kỳ</t>
  </si>
  <si>
    <t xml:space="preserve">Giỏi </t>
  </si>
  <si>
    <t>STT</t>
  </si>
  <si>
    <t>TM. Hội đồng xét duyệt</t>
  </si>
  <si>
    <t>Người lập bảng</t>
  </si>
  <si>
    <t>Trưởng Phòng CTSV</t>
  </si>
  <si>
    <t>Trưởng P. KH-Tài chính</t>
  </si>
  <si>
    <t>Hiệu Trưởng</t>
  </si>
  <si>
    <t>Phạm Lê Quang</t>
  </si>
  <si>
    <t>Nguyễn Thị Thu Trang</t>
  </si>
  <si>
    <t>Nguyễn Đình Hưng</t>
  </si>
  <si>
    <t>Nguyễn Tiến Dũng</t>
  </si>
  <si>
    <t>NGUYỄN THỊ HỒNG</t>
  </si>
  <si>
    <t>NGUYỄN HOÀI</t>
  </si>
  <si>
    <t>NGUYỄN THỊ</t>
  </si>
  <si>
    <t>PHAN THỊ NGỌC</t>
  </si>
  <si>
    <t>DƯƠNG THỊ</t>
  </si>
  <si>
    <t>26.67%</t>
  </si>
  <si>
    <t>94.74%</t>
  </si>
  <si>
    <t>27.78%</t>
  </si>
  <si>
    <t>6.25%</t>
  </si>
  <si>
    <t>4.17%</t>
  </si>
  <si>
    <t>4.08%</t>
  </si>
  <si>
    <t>65.12%</t>
  </si>
  <si>
    <t>81.25%</t>
  </si>
  <si>
    <t>55.56%</t>
  </si>
  <si>
    <t>3.88%</t>
  </si>
  <si>
    <t>3.85%</t>
  </si>
  <si>
    <t>3.80%</t>
  </si>
  <si>
    <t>3.95%</t>
  </si>
  <si>
    <t>58.82%</t>
  </si>
  <si>
    <t>3.75%</t>
  </si>
  <si>
    <t>3.70%</t>
  </si>
  <si>
    <t>4.35%</t>
  </si>
  <si>
    <t>3.51%</t>
  </si>
  <si>
    <t>K14</t>
  </si>
  <si>
    <t>K14401</t>
  </si>
  <si>
    <t>K14402</t>
  </si>
  <si>
    <t>K14403</t>
  </si>
  <si>
    <t>K14404</t>
  </si>
  <si>
    <t>K14405</t>
  </si>
  <si>
    <t>4.41%</t>
  </si>
  <si>
    <t>K14406</t>
  </si>
  <si>
    <t>K14407</t>
  </si>
  <si>
    <t>3.94%</t>
  </si>
  <si>
    <t>K14408</t>
  </si>
  <si>
    <t>K14409</t>
  </si>
  <si>
    <t>K14410</t>
  </si>
  <si>
    <t>K14411</t>
  </si>
  <si>
    <t>3.92%</t>
  </si>
  <si>
    <t>K14501</t>
  </si>
  <si>
    <t>K14502</t>
  </si>
  <si>
    <t>K14503</t>
  </si>
  <si>
    <t>K14504</t>
  </si>
  <si>
    <t xml:space="preserve">Lớp thường </t>
  </si>
  <si>
    <t>K124091515</t>
  </si>
  <si>
    <t>PHAN THỊ</t>
  </si>
  <si>
    <t>VŨ NGUYỄN ANH</t>
  </si>
  <si>
    <t>NGUYỄN NAM</t>
  </si>
  <si>
    <t>ĐÀO MINH</t>
  </si>
  <si>
    <t>K114020211</t>
  </si>
  <si>
    <t>NGUYỄN MINH</t>
  </si>
  <si>
    <t>TRÍ</t>
  </si>
  <si>
    <t>K115011435</t>
  </si>
  <si>
    <t>NGUYỄN ĐÌNH</t>
  </si>
  <si>
    <t>K114020342</t>
  </si>
  <si>
    <t>NGUYỄN THỊ THÙY</t>
  </si>
  <si>
    <t>LÊ HỮU HOÁ</t>
  </si>
  <si>
    <t>NINH THỤC</t>
  </si>
  <si>
    <t>K114020190</t>
  </si>
  <si>
    <t>NGUYỄN HÀ PHƯƠNG</t>
  </si>
  <si>
    <t>K114020196</t>
  </si>
  <si>
    <t>HUỲNH THỊ QUÝ</t>
  </si>
  <si>
    <t>K114050895</t>
  </si>
  <si>
    <t>TRẦN THỊ TUYẾT</t>
  </si>
  <si>
    <t>NHUNG</t>
  </si>
  <si>
    <t>TẠ VĂN</t>
  </si>
  <si>
    <t>PHẠM VƯƠNG HẢI</t>
  </si>
  <si>
    <t>PHAN THỊ QUỲNH</t>
  </si>
  <si>
    <t>K124030504</t>
  </si>
  <si>
    <t>HUỲNH Á</t>
  </si>
  <si>
    <t>LÊ NGỌC</t>
  </si>
  <si>
    <t>TRƯƠNG THỊ</t>
  </si>
  <si>
    <t>K114020103</t>
  </si>
  <si>
    <t>NGUYỄN THANH</t>
  </si>
  <si>
    <t>DANH</t>
  </si>
  <si>
    <t>K114020282</t>
  </si>
  <si>
    <t>NGUYỄN THỊ HOÀNG</t>
  </si>
  <si>
    <t>K114020358</t>
  </si>
  <si>
    <t>NGUYỄN TƯỜNG</t>
  </si>
  <si>
    <t>TRẦN THỊ PHƯƠNG</t>
  </si>
  <si>
    <t>K114071219</t>
  </si>
  <si>
    <t>TẠ MỸ</t>
  </si>
  <si>
    <t>NGUYỄN THỊ HƯƠNG</t>
  </si>
  <si>
    <t>K114020104</t>
  </si>
  <si>
    <t>HUỲNH NGỌC</t>
  </si>
  <si>
    <t>K125042053</t>
  </si>
  <si>
    <t>HÀ VĂN MINH</t>
  </si>
  <si>
    <t>PHẠM THỊ TUYẾT</t>
  </si>
  <si>
    <t>NGÔ THỊ ÁNH</t>
  </si>
  <si>
    <t>K124071221</t>
  </si>
  <si>
    <t>NGUYỄN NGỌC</t>
  </si>
  <si>
    <t>NGUYỄN THỊ DIỄM</t>
  </si>
  <si>
    <t>TRƯƠNG UYÊN</t>
  </si>
  <si>
    <t>K124020270</t>
  </si>
  <si>
    <t>NGUYỄN PHAN HOÀNG</t>
  </si>
  <si>
    <t>K134010022</t>
  </si>
  <si>
    <t>PHẠM VĂN</t>
  </si>
  <si>
    <t>K124091512</t>
  </si>
  <si>
    <t>TRẦN HỒNG</t>
  </si>
  <si>
    <t>NGÔ THỊ KIỀU</t>
  </si>
  <si>
    <t>NGUYỄN THỊ THU</t>
  </si>
  <si>
    <t>NGUYỄN HOÀNG</t>
  </si>
  <si>
    <t>K114071338</t>
  </si>
  <si>
    <t>TRẦN HIỀN</t>
  </si>
  <si>
    <t>VƯƠNG</t>
  </si>
  <si>
    <t>K114040479</t>
  </si>
  <si>
    <t>PHẠM MINH</t>
  </si>
  <si>
    <t>ĐƯỜNG</t>
  </si>
  <si>
    <t>NGUYỄN THỊ NGỌC</t>
  </si>
  <si>
    <t>K114071155</t>
  </si>
  <si>
    <t>ĐÀO THỊ ÁNH</t>
  </si>
  <si>
    <t>NGUYỄN VĂN NHƯ</t>
  </si>
  <si>
    <t>NGUYỄN THỊ YẾN</t>
  </si>
  <si>
    <t>K124050863</t>
  </si>
  <si>
    <t>LÊ DUY</t>
  </si>
  <si>
    <t>HUỲNH NGUYỄN UYÊN</t>
  </si>
  <si>
    <t>K124071228</t>
  </si>
  <si>
    <t>TRẦN THỊ PHÚC</t>
  </si>
  <si>
    <t>NGUYỄN NGỌC BẢO</t>
  </si>
  <si>
    <t>K114010037</t>
  </si>
  <si>
    <t>ĐỖ HOÀNG</t>
  </si>
  <si>
    <t>TRẦN THỊ MINH</t>
  </si>
  <si>
    <t>HOÀNG THỊ</t>
  </si>
  <si>
    <t>K124071353</t>
  </si>
  <si>
    <t>NGÔ THỊ</t>
  </si>
  <si>
    <t>K144091270</t>
  </si>
  <si>
    <t>Hồ Thị Đoan</t>
  </si>
  <si>
    <t>Trang</t>
  </si>
  <si>
    <t>K124020268</t>
  </si>
  <si>
    <t>TRẦN THỊ HỒNG</t>
  </si>
  <si>
    <t>NGUYỄN KIM THANH</t>
  </si>
  <si>
    <t>VÕ TRUNG</t>
  </si>
  <si>
    <t>K124020262</t>
  </si>
  <si>
    <t>HỒ THỊ</t>
  </si>
  <si>
    <t>K125042022</t>
  </si>
  <si>
    <t>VÕ NGỌC TRIỀU</t>
  </si>
  <si>
    <t>K114040572</t>
  </si>
  <si>
    <t>NGUYỄN THU</t>
  </si>
  <si>
    <t>K125021829</t>
  </si>
  <si>
    <t>LĂNG ANH NGỌC</t>
  </si>
  <si>
    <t>K114071101</t>
  </si>
  <si>
    <t>NGÔ THỊ KHÁNH</t>
  </si>
  <si>
    <t>HẠ</t>
  </si>
  <si>
    <t>NGÔ KIM</t>
  </si>
  <si>
    <t>TRẦN HUỲNH HIẾU</t>
  </si>
  <si>
    <t>NGUYỄN NGỌC KHÁNH</t>
  </si>
  <si>
    <t>K115031596</t>
  </si>
  <si>
    <t>LÊ ĐĂNG MINH</t>
  </si>
  <si>
    <t>K134091087</t>
  </si>
  <si>
    <t>LÊ THỊ DIỄM</t>
  </si>
  <si>
    <t>MI</t>
  </si>
  <si>
    <t>K125021842</t>
  </si>
  <si>
    <t>VÕ THẾ LINH</t>
  </si>
  <si>
    <t>K114040663</t>
  </si>
  <si>
    <t>VÕ THỊ MỸ</t>
  </si>
  <si>
    <t>NỮ</t>
  </si>
  <si>
    <t>BÙI THANH</t>
  </si>
  <si>
    <t>K124020177</t>
  </si>
  <si>
    <t>PHẠM TRÚC</t>
  </si>
  <si>
    <t>K114050889</t>
  </si>
  <si>
    <t>NGÀ</t>
  </si>
  <si>
    <t>K144091219</t>
  </si>
  <si>
    <t>Nguyễn Thị</t>
  </si>
  <si>
    <t>Loan</t>
  </si>
  <si>
    <t>TRẦN QUANG</t>
  </si>
  <si>
    <t>BÙI ANH</t>
  </si>
  <si>
    <t>K115031580</t>
  </si>
  <si>
    <t>VÕ THỊ THU</t>
  </si>
  <si>
    <t>K115021467</t>
  </si>
  <si>
    <t>K124020380</t>
  </si>
  <si>
    <t>DOÃN THỊ PHƯƠNG</t>
  </si>
  <si>
    <t>ĐOÀN THỊ KIM</t>
  </si>
  <si>
    <t>K124071223</t>
  </si>
  <si>
    <t>BẢY</t>
  </si>
  <si>
    <t>K114050939</t>
  </si>
  <si>
    <t>VÕ THỊ KIỀU</t>
  </si>
  <si>
    <t>ĐẶNG THỊ KIM</t>
  </si>
  <si>
    <t>K124071283</t>
  </si>
  <si>
    <t>NGUYỄN THỊ MỸ</t>
  </si>
  <si>
    <t>ĐOÀN NGỌC GIA</t>
  </si>
  <si>
    <t>NGUYỄN VIỆT</t>
  </si>
  <si>
    <t>ĐỖ THỊ BÍCH</t>
  </si>
  <si>
    <t>K144060803</t>
  </si>
  <si>
    <t>Nguyễn Thị Minh</t>
  </si>
  <si>
    <t>Tâm</t>
  </si>
  <si>
    <t>CAO THỊ THU</t>
  </si>
  <si>
    <t>K134050626</t>
  </si>
  <si>
    <t>K124020257</t>
  </si>
  <si>
    <t>VÕ PHẠM PHƯƠNG</t>
  </si>
  <si>
    <t>NGUYỄN TRÀ</t>
  </si>
  <si>
    <t>VÕ NGỌC ĐAN</t>
  </si>
  <si>
    <t>K114040574</t>
  </si>
  <si>
    <t>PHẠM THỊ THU</t>
  </si>
  <si>
    <t>K114050947</t>
  </si>
  <si>
    <t>PHẠM ĐẶNG ANH</t>
  </si>
  <si>
    <t>K144091155</t>
  </si>
  <si>
    <t>Lê Thị Hoàng</t>
  </si>
  <si>
    <t>Anh</t>
  </si>
  <si>
    <t>TÔN QUÝ</t>
  </si>
  <si>
    <t>K114040490</t>
  </si>
  <si>
    <t>LÊ THỊ THU</t>
  </si>
  <si>
    <t>K114010042</t>
  </si>
  <si>
    <t>TRỊNH THỊ</t>
  </si>
  <si>
    <t>K135021424</t>
  </si>
  <si>
    <t>TRƯƠNG LÊ HẢI</t>
  </si>
  <si>
    <t>K115011428</t>
  </si>
  <si>
    <t>VŨ HOÀNG HƯƠNG</t>
  </si>
  <si>
    <t>NGUYỄN THỊ BÍCH</t>
  </si>
  <si>
    <t>K144081062</t>
  </si>
  <si>
    <t>Huỳnh Ngô Uyển</t>
  </si>
  <si>
    <t>Dung</t>
  </si>
  <si>
    <t>HUỲNH THỊ KIM</t>
  </si>
  <si>
    <t>K125011721</t>
  </si>
  <si>
    <t>BÙI THỊ</t>
  </si>
  <si>
    <t>K114071086</t>
  </si>
  <si>
    <t>HỒ ĐOÀN HỒNG</t>
  </si>
  <si>
    <t>K134040452</t>
  </si>
  <si>
    <t>NGUYỄN THỊ HOÀI</t>
  </si>
  <si>
    <t>NAM</t>
  </si>
  <si>
    <t>K125021803</t>
  </si>
  <si>
    <t>TRẦN THỊ KHÁNH</t>
  </si>
  <si>
    <t>K134091077</t>
  </si>
  <si>
    <t>LAN</t>
  </si>
  <si>
    <t>ĐINH TRỊNH THANH</t>
  </si>
  <si>
    <t>K124032387</t>
  </si>
  <si>
    <t>TRẦN HỮU</t>
  </si>
  <si>
    <t>K135041550</t>
  </si>
  <si>
    <t>KHỔNG NGỌC HUỲNH</t>
  </si>
  <si>
    <t>K144020272</t>
  </si>
  <si>
    <t>Nguyễn Phương</t>
  </si>
  <si>
    <t>Thảo</t>
  </si>
  <si>
    <t>TRẦN THỊ NHƯ</t>
  </si>
  <si>
    <t>NGUYỄN THỊ Ý</t>
  </si>
  <si>
    <t>K134080987</t>
  </si>
  <si>
    <t>K115011367</t>
  </si>
  <si>
    <t>ĐỖ THỊ KIM</t>
  </si>
  <si>
    <t>K114040557</t>
  </si>
  <si>
    <t>LỮ TRẦN</t>
  </si>
  <si>
    <t>BÙI THỊ THU</t>
  </si>
  <si>
    <t>NGUYỄN THỊ TRÚC</t>
  </si>
  <si>
    <t>ĐẶNG BÁ ANH</t>
  </si>
  <si>
    <t>K144010067</t>
  </si>
  <si>
    <t>Huỳnh Thị Thảo</t>
  </si>
  <si>
    <t>Nguyên</t>
  </si>
  <si>
    <t>K124040795</t>
  </si>
  <si>
    <t>K115041670</t>
  </si>
  <si>
    <t>BÙI THỊ KIM</t>
  </si>
  <si>
    <t>K144040546</t>
  </si>
  <si>
    <t>Đinh Thị Cẩm</t>
  </si>
  <si>
    <t>Nhung</t>
  </si>
  <si>
    <t>K114050897</t>
  </si>
  <si>
    <t>K125042107</t>
  </si>
  <si>
    <t>LÊ HOÀNG MAI</t>
  </si>
  <si>
    <t>K125032013</t>
  </si>
  <si>
    <t>K134040432</t>
  </si>
  <si>
    <t>LÀN</t>
  </si>
  <si>
    <t>K115011383</t>
  </si>
  <si>
    <t>PHÙNG ANH</t>
  </si>
  <si>
    <t>K124040751</t>
  </si>
  <si>
    <t>K124082358</t>
  </si>
  <si>
    <t>TRẦN ĐẶNG KHÁNH</t>
  </si>
  <si>
    <t>NGUYỄN THỊ MINH</t>
  </si>
  <si>
    <t>K114050737</t>
  </si>
  <si>
    <t>PHAN THỊ HỒNG</t>
  </si>
  <si>
    <t>PHAN TRUNG</t>
  </si>
  <si>
    <t>K114040556</t>
  </si>
  <si>
    <t>NINH THỊ CẨM</t>
  </si>
  <si>
    <t>THU</t>
  </si>
  <si>
    <t>MAI VŨ PHƯƠNG</t>
  </si>
  <si>
    <t>K114071268</t>
  </si>
  <si>
    <t>VÕ NHƯ</t>
  </si>
  <si>
    <t>K114071318</t>
  </si>
  <si>
    <t>TRÀ THỊ ANH</t>
  </si>
  <si>
    <t>K114071196</t>
  </si>
  <si>
    <t>K134030342</t>
  </si>
  <si>
    <t>LÊ NGUYỄN BẢO</t>
  </si>
  <si>
    <t>K125011744</t>
  </si>
  <si>
    <t>MAI DIỆU</t>
  </si>
  <si>
    <t>LÊ THỊ CẨM</t>
  </si>
  <si>
    <t>TRẦN THỊ</t>
  </si>
  <si>
    <t>K145011592</t>
  </si>
  <si>
    <t>Nguyễn Kim</t>
  </si>
  <si>
    <t>Tiền</t>
  </si>
  <si>
    <t>K124012216</t>
  </si>
  <si>
    <t>HÀ THANH</t>
  </si>
  <si>
    <t>K124010127</t>
  </si>
  <si>
    <t>NGUYỄN THỊ NHƯ</t>
  </si>
  <si>
    <t>K135021404</t>
  </si>
  <si>
    <t>BÙI THỊ TUYẾT</t>
  </si>
  <si>
    <t>K145041899</t>
  </si>
  <si>
    <t>Phạm Thị Thùy</t>
  </si>
  <si>
    <t>Linh</t>
  </si>
  <si>
    <t>NGUYỄN OANH PHƯƠNG</t>
  </si>
  <si>
    <t>K134020137</t>
  </si>
  <si>
    <t>NGUYỄN TUẤN</t>
  </si>
  <si>
    <t>K144081067</t>
  </si>
  <si>
    <t>Lê Quốc</t>
  </si>
  <si>
    <t>Đại</t>
  </si>
  <si>
    <t>NGUYỄN HOÀNG THANH</t>
  </si>
  <si>
    <t>DƯƠNG HẰNG</t>
  </si>
  <si>
    <t>K135041672</t>
  </si>
  <si>
    <t>NGUYỄN KIM HỒNG</t>
  </si>
  <si>
    <t>K134070759</t>
  </si>
  <si>
    <t>DIỂM</t>
  </si>
  <si>
    <t>K125011743</t>
  </si>
  <si>
    <t>PHẠM THANH</t>
  </si>
  <si>
    <t>K134010041</t>
  </si>
  <si>
    <t>NGUYỄN LIỄU THẢO</t>
  </si>
  <si>
    <t>K135021354</t>
  </si>
  <si>
    <t>HỒ LÊ ANH</t>
  </si>
  <si>
    <t>K124082355</t>
  </si>
  <si>
    <t>VÕ KHÁNH</t>
  </si>
  <si>
    <t>K144111413</t>
  </si>
  <si>
    <t>Lê Ngọc Hoàng</t>
  </si>
  <si>
    <t>Long</t>
  </si>
  <si>
    <t>K144020237</t>
  </si>
  <si>
    <t>Nguyễn Thái</t>
  </si>
  <si>
    <t>Phong</t>
  </si>
  <si>
    <t>K124081463</t>
  </si>
  <si>
    <t>LÊ NGUYỄN HÒAI</t>
  </si>
  <si>
    <t>K124081445</t>
  </si>
  <si>
    <t>NGUYỄN PHẠM NGỌC</t>
  </si>
  <si>
    <t>K125011675</t>
  </si>
  <si>
    <t>PHẠM NGUYỄN DIỆU</t>
  </si>
  <si>
    <t>K135041642</t>
  </si>
  <si>
    <t>VÕ TRẦN</t>
  </si>
  <si>
    <t>K144020127</t>
  </si>
  <si>
    <t>Lê Thị Ngọc</t>
  </si>
  <si>
    <t>ánh</t>
  </si>
  <si>
    <t>K134011750</t>
  </si>
  <si>
    <t>LÊ THỊ THÙY</t>
  </si>
  <si>
    <t>K145021756</t>
  </si>
  <si>
    <t>Nguyễn Ngọc Giang</t>
  </si>
  <si>
    <t>Tuyền</t>
  </si>
  <si>
    <t>K125011676</t>
  </si>
  <si>
    <t>LÊ THỊ DIỆU</t>
  </si>
  <si>
    <t>HUỲNH DUY</t>
  </si>
  <si>
    <t>K134040469</t>
  </si>
  <si>
    <t>TRẦN THỊ HUỲNH</t>
  </si>
  <si>
    <t>K135021291</t>
  </si>
  <si>
    <t>HỒ HẢI</t>
  </si>
  <si>
    <t>CƠ</t>
  </si>
  <si>
    <t>TRẦN THỊ MỸ</t>
  </si>
  <si>
    <t>K115041709</t>
  </si>
  <si>
    <t>VÕ NGỌC HUỲNH</t>
  </si>
  <si>
    <t>K134010056</t>
  </si>
  <si>
    <t>NGUYỄN THỊ CẨM</t>
  </si>
  <si>
    <t>K134030340</t>
  </si>
  <si>
    <t>LÊ THỊ NGỌC</t>
  </si>
  <si>
    <t>K145031819</t>
  </si>
  <si>
    <t>Vũ Thị Hà</t>
  </si>
  <si>
    <t>My</t>
  </si>
  <si>
    <t>LÊ ANH</t>
  </si>
  <si>
    <t>K135041575</t>
  </si>
  <si>
    <t>NGUYỄN NGỌC PHƯƠNG</t>
  </si>
  <si>
    <t>ĐOÀN THỊ THANH</t>
  </si>
  <si>
    <t>K144060736</t>
  </si>
  <si>
    <t>Trần Mai Ngọc</t>
  </si>
  <si>
    <t>Diệp</t>
  </si>
  <si>
    <t>K134070776</t>
  </si>
  <si>
    <t>KHƯƠNG NGUYỄN HƯƠNG</t>
  </si>
  <si>
    <t>K124010103</t>
  </si>
  <si>
    <t>ĐẶNG MINH</t>
  </si>
  <si>
    <t>TOÀN</t>
  </si>
  <si>
    <t>VŨ QUỐC</t>
  </si>
  <si>
    <t>K125042109</t>
  </si>
  <si>
    <t>TRẦN THỊ THU</t>
  </si>
  <si>
    <t>K144070927</t>
  </si>
  <si>
    <t>Đào Thu</t>
  </si>
  <si>
    <t>Nga</t>
  </si>
  <si>
    <t>K125031991</t>
  </si>
  <si>
    <t>PHẠM THỊ ĐÔNG</t>
  </si>
  <si>
    <t>K134040388</t>
  </si>
  <si>
    <t>NGUYỄN THỊ KIỀU</t>
  </si>
  <si>
    <t>K134040392</t>
  </si>
  <si>
    <t>Trần Thị Hoài</t>
  </si>
  <si>
    <t>Giang</t>
  </si>
  <si>
    <t>K144020144</t>
  </si>
  <si>
    <t>Nguyễn Thị Thuỳ</t>
  </si>
  <si>
    <t>Duyên</t>
  </si>
  <si>
    <t>K144070954</t>
  </si>
  <si>
    <t>Phan Thị Tuyết</t>
  </si>
  <si>
    <t>K125042025</t>
  </si>
  <si>
    <t>NGUYỄN THỊ LAN</t>
  </si>
  <si>
    <t>NGUYỄN KỲ</t>
  </si>
  <si>
    <t>ĐẶNG NGUYỆT THU</t>
  </si>
  <si>
    <t>K125011756</t>
  </si>
  <si>
    <t>BÙI ÁNH</t>
  </si>
  <si>
    <t>VINH</t>
  </si>
  <si>
    <t>K144020319</t>
  </si>
  <si>
    <t>Đoàn Thị Cẩm</t>
  </si>
  <si>
    <t>Tú</t>
  </si>
  <si>
    <t>ĐỖ PHẠM ĐĂNG</t>
  </si>
  <si>
    <t>K114030377</t>
  </si>
  <si>
    <t>K115041720</t>
  </si>
  <si>
    <t>LÊ QUÝ</t>
  </si>
  <si>
    <t>K114040692</t>
  </si>
  <si>
    <t>TRẦN THỊ ĐOAN</t>
  </si>
  <si>
    <t>K125011671</t>
  </si>
  <si>
    <t>NGUYỄN HOÀNG TUYẾT</t>
  </si>
  <si>
    <t>KHANH</t>
  </si>
  <si>
    <t>NGUYỄN MẠCH Ý</t>
  </si>
  <si>
    <t>K125042050</t>
  </si>
  <si>
    <t>LÊ NGUYỄN TUYẾT</t>
  </si>
  <si>
    <t>K144070949</t>
  </si>
  <si>
    <t>Nhật</t>
  </si>
  <si>
    <t>ĐẶNG ANH</t>
  </si>
  <si>
    <t>K145041944</t>
  </si>
  <si>
    <t>K144070932</t>
  </si>
  <si>
    <t>Ngân</t>
  </si>
  <si>
    <t>K125042126</t>
  </si>
  <si>
    <t>TRẦN ĐẠI</t>
  </si>
  <si>
    <t>K144070844</t>
  </si>
  <si>
    <t>Nguyễn Thị Thoại</t>
  </si>
  <si>
    <t>K134070757</t>
  </si>
  <si>
    <t>NGUYỄN HÀ</t>
  </si>
  <si>
    <t>LÊ THỊ HÀ</t>
  </si>
  <si>
    <t>K134070850</t>
  </si>
  <si>
    <t>LÝ TỐ</t>
  </si>
  <si>
    <t>K135021353</t>
  </si>
  <si>
    <t>HỒ NGUYỄN QUỲNH</t>
  </si>
  <si>
    <t>K124050886</t>
  </si>
  <si>
    <t>K145041869</t>
  </si>
  <si>
    <t>Lê Thị Lâm</t>
  </si>
  <si>
    <t>K114050734</t>
  </si>
  <si>
    <t>NGUYỄN THỊ THANH</t>
  </si>
  <si>
    <t>K125011680</t>
  </si>
  <si>
    <t>TRẦN VŨ THẢO</t>
  </si>
  <si>
    <t>K125042051</t>
  </si>
  <si>
    <t>K114010069</t>
  </si>
  <si>
    <t>TRẦN NGUYÊN</t>
  </si>
  <si>
    <t>THIỆU</t>
  </si>
  <si>
    <t>K134020248</t>
  </si>
  <si>
    <t>TRẦN NGỌC ĐOAN</t>
  </si>
  <si>
    <t>K125011682</t>
  </si>
  <si>
    <t>NGUYỄN THỊ TRÀ</t>
  </si>
  <si>
    <t>K145021623</t>
  </si>
  <si>
    <t>Nguyễn Huỳnh Mỹ</t>
  </si>
  <si>
    <t>Ái</t>
  </si>
  <si>
    <t>K145021715</t>
  </si>
  <si>
    <t>Tạ Nguyễn Như</t>
  </si>
  <si>
    <t>Quỳnh</t>
  </si>
  <si>
    <t>K144030339</t>
  </si>
  <si>
    <t>Nguyễn Thị Mỹ</t>
  </si>
  <si>
    <t>Diệu</t>
  </si>
  <si>
    <t>MAI THỊ KIM</t>
  </si>
  <si>
    <t>K145011599</t>
  </si>
  <si>
    <t>Hồ Mộng</t>
  </si>
  <si>
    <t>Trinh</t>
  </si>
  <si>
    <t>TRẦN VĂN</t>
  </si>
  <si>
    <t>K145031806</t>
  </si>
  <si>
    <t>Nguyễn Thị Nhật</t>
  </si>
  <si>
    <t>Lệ</t>
  </si>
  <si>
    <t>K145011526</t>
  </si>
  <si>
    <t>Thái Cẩm</t>
  </si>
  <si>
    <t>Ly</t>
  </si>
  <si>
    <t>K145011972</t>
  </si>
  <si>
    <t>Nông Thị</t>
  </si>
  <si>
    <t>Sảy</t>
  </si>
  <si>
    <t>K124050957</t>
  </si>
  <si>
    <t>VUI</t>
  </si>
  <si>
    <t>HUỲNH HỮU KIM</t>
  </si>
  <si>
    <t>VÕ THỊ CẨM</t>
  </si>
  <si>
    <t>K144111417</t>
  </si>
  <si>
    <t>Nguyễn Đức</t>
  </si>
  <si>
    <t>Nghiêm</t>
  </si>
  <si>
    <t>K144010054</t>
  </si>
  <si>
    <t>Vũ Từ Ngọc</t>
  </si>
  <si>
    <t>K145031858</t>
  </si>
  <si>
    <t>Trần Thị Thanh</t>
  </si>
  <si>
    <t>Trúc</t>
  </si>
  <si>
    <t>K114061012</t>
  </si>
  <si>
    <t>TRẦN VŨ KHÁNH</t>
  </si>
  <si>
    <t>K135011241</t>
  </si>
  <si>
    <t>NGUYỄN HỒ XUÂN</t>
  </si>
  <si>
    <t>PHAN NGUYỄN CẨM</t>
  </si>
  <si>
    <t>K144081089</t>
  </si>
  <si>
    <t>K134011742</t>
  </si>
  <si>
    <t>PHAN THỊ HOÀI</t>
  </si>
  <si>
    <t>NGUYỄN PHI</t>
  </si>
  <si>
    <t>K134070761</t>
  </si>
  <si>
    <t>CAO THỊ THUÝ</t>
  </si>
  <si>
    <t>K144040500</t>
  </si>
  <si>
    <t>Trần Thị</t>
  </si>
  <si>
    <t>Lãnh</t>
  </si>
  <si>
    <t>PHẠM NGỌC ÁNH</t>
  </si>
  <si>
    <t>K144030336</t>
  </si>
  <si>
    <t>Mai Thị Kim</t>
  </si>
  <si>
    <t>Chung</t>
  </si>
  <si>
    <t>K134060724</t>
  </si>
  <si>
    <t>K144050727</t>
  </si>
  <si>
    <t>Nguyễn Trần Như</t>
  </si>
  <si>
    <t>ý</t>
  </si>
  <si>
    <t>K144040437</t>
  </si>
  <si>
    <t>K114061010</t>
  </si>
  <si>
    <t>VÕ XUÂN</t>
  </si>
  <si>
    <t>K144050707</t>
  </si>
  <si>
    <t>Trương Thị Xuân</t>
  </si>
  <si>
    <t>Thả</t>
  </si>
  <si>
    <t>K144101303</t>
  </si>
  <si>
    <t>Dương Thị Hồng</t>
  </si>
  <si>
    <t>Diễm</t>
  </si>
  <si>
    <t>K144050663</t>
  </si>
  <si>
    <t>Nguyễn Thương</t>
  </si>
  <si>
    <t>Huyền</t>
  </si>
  <si>
    <t>K114010030</t>
  </si>
  <si>
    <t>K114010025</t>
  </si>
  <si>
    <t>K144101324</t>
  </si>
  <si>
    <t>Hồ Kim</t>
  </si>
  <si>
    <t>Khánh</t>
  </si>
  <si>
    <t>K114010072</t>
  </si>
  <si>
    <t>THOA</t>
  </si>
  <si>
    <t>K144030401</t>
  </si>
  <si>
    <t>Trần Thị Hiếu</t>
  </si>
  <si>
    <t>K114061039</t>
  </si>
  <si>
    <t>MẠC THỊ MINH</t>
  </si>
  <si>
    <t>Số tiền xét</t>
  </si>
  <si>
    <t>3.53%</t>
  </si>
  <si>
    <t>3.46%</t>
  </si>
  <si>
    <t>4.13%</t>
  </si>
  <si>
    <t>4.04%</t>
  </si>
  <si>
    <t>4.15%</t>
  </si>
  <si>
    <t>3.81%</t>
  </si>
  <si>
    <t>4.60%</t>
  </si>
  <si>
    <t>3.60%</t>
  </si>
  <si>
    <t>3.45%</t>
  </si>
  <si>
    <t>K134010070</t>
  </si>
  <si>
    <t>33.96%</t>
  </si>
  <si>
    <t>22.22%</t>
  </si>
  <si>
    <t>K114040468</t>
  </si>
  <si>
    <t>DOAN</t>
  </si>
  <si>
    <t>K114040607</t>
  </si>
  <si>
    <t>NGUYỄN THỊ PHƯƠNG</t>
  </si>
  <si>
    <t>K114040481</t>
  </si>
  <si>
    <t>HỒ NGUYỄN UYÊN</t>
  </si>
  <si>
    <t>K114040493</t>
  </si>
  <si>
    <t>LÊ VĂN</t>
  </si>
  <si>
    <t>K114040637</t>
  </si>
  <si>
    <t>BÙI NGUYỄN PHƯƠNG</t>
  </si>
  <si>
    <t>K114040510</t>
  </si>
  <si>
    <t>VŨ KHÁNH</t>
  </si>
  <si>
    <t>K114040513</t>
  </si>
  <si>
    <t>NGUYỄN THỊ THUỲ</t>
  </si>
  <si>
    <t>K114040514</t>
  </si>
  <si>
    <t>NGUYỄN VĂN</t>
  </si>
  <si>
    <t>LUẬT</t>
  </si>
  <si>
    <t>K114040654</t>
  </si>
  <si>
    <t>DƯƠNG THỊ NHƯ</t>
  </si>
  <si>
    <t>K114040532</t>
  </si>
  <si>
    <t>NGUYỄN HỒNG DIỄM</t>
  </si>
  <si>
    <t>K114040579</t>
  </si>
  <si>
    <t>NGUYỄN THỊ BẢO</t>
  </si>
  <si>
    <t>TRÂN</t>
  </si>
  <si>
    <t>K114040701</t>
  </si>
  <si>
    <t>NGUYỄN THÙY YẾN</t>
  </si>
  <si>
    <t>K114040582</t>
  </si>
  <si>
    <t>ĐỖ NGUYỄN THANH</t>
  </si>
  <si>
    <t>K114040716</t>
  </si>
  <si>
    <t>MSSV</t>
  </si>
  <si>
    <t>Họ đệm</t>
  </si>
  <si>
    <t>Ngày sinh</t>
  </si>
  <si>
    <t>Điểm TBHK (Xét học bổng - có tính AV)</t>
  </si>
  <si>
    <t>Điểm rèn luyện</t>
  </si>
  <si>
    <t>Số TCTL (Trong kỳ)</t>
  </si>
  <si>
    <t>Tổng Số TCTL</t>
  </si>
  <si>
    <t>Điểm TBC TL
(có tính AV)</t>
  </si>
  <si>
    <t xml:space="preserve">NGUYỄN THỊ </t>
  </si>
  <si>
    <t>BÉ</t>
  </si>
  <si>
    <t>05/11/1993</t>
  </si>
  <si>
    <t>25/09/1993</t>
  </si>
  <si>
    <t>HẢI</t>
  </si>
  <si>
    <t xml:space="preserve">NGUYỄN THỊ THU </t>
  </si>
  <si>
    <t>02/07/1993</t>
  </si>
  <si>
    <t>02/06/1993</t>
  </si>
  <si>
    <t>02/10/1993</t>
  </si>
  <si>
    <t xml:space="preserve">NGUYỄN HOÀNG </t>
  </si>
  <si>
    <t>15/08/1993</t>
  </si>
  <si>
    <t xml:space="preserve">PHAN NGỌC PHƯƠNG </t>
  </si>
  <si>
    <t>19/05/1993</t>
  </si>
  <si>
    <t>VŨ</t>
  </si>
  <si>
    <t xml:space="preserve">NGUYỄN THỊ BẢO </t>
  </si>
  <si>
    <t>12/05/1993</t>
  </si>
  <si>
    <t xml:space="preserve">NGUYỄN THỊ BÍCH </t>
  </si>
  <si>
    <t xml:space="preserve">TÔ NGỌC </t>
  </si>
  <si>
    <t>19/04/1993</t>
  </si>
  <si>
    <t>11/06/1993</t>
  </si>
  <si>
    <t xml:space="preserve">VÕ THỊ THANH </t>
  </si>
  <si>
    <t xml:space="preserve">NGUYỄN THỊ THANH </t>
  </si>
  <si>
    <t>28/10/1993</t>
  </si>
  <si>
    <t>06/02/1993</t>
  </si>
  <si>
    <t xml:space="preserve">LÊ VĂN </t>
  </si>
  <si>
    <t>11/10/1993</t>
  </si>
  <si>
    <t>THUÝ</t>
  </si>
  <si>
    <t>02/04/1993</t>
  </si>
  <si>
    <t xml:space="preserve">NGUYỄN THỊ NHƯ </t>
  </si>
  <si>
    <t>11/09/1993</t>
  </si>
  <si>
    <t xml:space="preserve">LÊ NGỌC </t>
  </si>
  <si>
    <t>10/09/1993</t>
  </si>
  <si>
    <t xml:space="preserve">NGUYỄN VĂN </t>
  </si>
  <si>
    <t>20/01/1992</t>
  </si>
  <si>
    <t xml:space="preserve">NGUYỄN THỊ PHƯƠNG </t>
  </si>
  <si>
    <t>15/12/1993</t>
  </si>
  <si>
    <t>24/03/1993</t>
  </si>
  <si>
    <t>22/04/1993</t>
  </si>
  <si>
    <t>22/03/1993</t>
  </si>
  <si>
    <t>02/02/1993</t>
  </si>
  <si>
    <t>02/03/1993</t>
  </si>
  <si>
    <t xml:space="preserve">NGUYỄN THỊ THUỲ </t>
  </si>
  <si>
    <t>27/11/1993</t>
  </si>
  <si>
    <t>07/11/1993</t>
  </si>
  <si>
    <t xml:space="preserve">HỒ NGUYỄN UYÊN </t>
  </si>
  <si>
    <t xml:space="preserve">VŨ KHÁNH </t>
  </si>
  <si>
    <t xml:space="preserve">NGUYỄN HỒNG DIỄM </t>
  </si>
  <si>
    <t>K114040542</t>
  </si>
  <si>
    <t xml:space="preserve">ĐỖ NGUYỄN THANH </t>
  </si>
  <si>
    <t>10/01/1993</t>
  </si>
  <si>
    <t xml:space="preserve">BÙI NGUYỄN PHƯƠNG </t>
  </si>
  <si>
    <t>27/03/1993</t>
  </si>
  <si>
    <t xml:space="preserve">DƯƠNG THỊ NHƯ </t>
  </si>
  <si>
    <t xml:space="preserve">TRẦN THỊ ĐOAN </t>
  </si>
  <si>
    <t xml:space="preserve">NGUYỄN THÙY YẾN </t>
  </si>
  <si>
    <t>05/07/1993</t>
  </si>
  <si>
    <t>THỂ</t>
  </si>
  <si>
    <t xml:space="preserve">HOÀNG TUẤN </t>
  </si>
  <si>
    <t>K114050728</t>
  </si>
  <si>
    <t>K114050730</t>
  </si>
  <si>
    <t xml:space="preserve">PHAN VINH LINH </t>
  </si>
  <si>
    <t>K114050750</t>
  </si>
  <si>
    <t>K114050774</t>
  </si>
  <si>
    <t xml:space="preserve">TRẦN TIẾN </t>
  </si>
  <si>
    <t>K114050787</t>
  </si>
  <si>
    <t xml:space="preserve">LÊ THIỆN </t>
  </si>
  <si>
    <t>K114050804</t>
  </si>
  <si>
    <t xml:space="preserve">NGUYỄN VŨ PHƯƠNG </t>
  </si>
  <si>
    <t>26/10/1993</t>
  </si>
  <si>
    <t>K114050817</t>
  </si>
  <si>
    <t>K114050823</t>
  </si>
  <si>
    <t xml:space="preserve">ĐẶNG TRẦN BẢO </t>
  </si>
  <si>
    <t xml:space="preserve">NGUYỄN NGỌC KHÁNH </t>
  </si>
  <si>
    <t>11/01/1993</t>
  </si>
  <si>
    <t>K114050843</t>
  </si>
  <si>
    <t>08/05/1993</t>
  </si>
  <si>
    <t>K114050857</t>
  </si>
  <si>
    <t>K114050956</t>
  </si>
  <si>
    <t>K114050962</t>
  </si>
  <si>
    <t xml:space="preserve">PHAN HẢI </t>
  </si>
  <si>
    <t>K114051762</t>
  </si>
  <si>
    <t xml:space="preserve">PHAN THỤY TÂM </t>
  </si>
  <si>
    <t>LÊ THIỆN</t>
  </si>
  <si>
    <t>NGUYỄN VŨ PHƯƠNG</t>
  </si>
  <si>
    <t>VÕ THỊ THANH</t>
  </si>
  <si>
    <t>HOÀNG TUẤN</t>
  </si>
  <si>
    <t>ĐẶNG THỊ NGỌC</t>
  </si>
  <si>
    <t>3.76%</t>
  </si>
  <si>
    <t>3.37%</t>
  </si>
  <si>
    <t>3.67%</t>
  </si>
  <si>
    <t>3.65%</t>
  </si>
  <si>
    <t>3.39%</t>
  </si>
  <si>
    <t>3.66%</t>
  </si>
  <si>
    <t>3.74%</t>
  </si>
  <si>
    <t>3.26%</t>
  </si>
  <si>
    <t>3.78%</t>
  </si>
  <si>
    <t>3.57%</t>
  </si>
  <si>
    <t>3.49%</t>
  </si>
  <si>
    <t>3.73%</t>
  </si>
  <si>
    <t>3.12%</t>
  </si>
  <si>
    <t>3.17%</t>
  </si>
  <si>
    <t>3.61%</t>
  </si>
  <si>
    <t>Xét riêng vì mã môn trùng nhau</t>
  </si>
  <si>
    <t>(Theo Quyết định số: ........./QĐ-ĐHKTL-CTSV ngày ...... tháng ........ năm 2015)</t>
  </si>
  <si>
    <t>HỌC KỲ I - NĂM HỌC 2014-2015</t>
  </si>
  <si>
    <t>TP.HCM, ngày      tháng      năm 2015</t>
  </si>
  <si>
    <t>TP. HCM, ngày      tháng      năm 2015</t>
  </si>
  <si>
    <t xml:space="preserve">THỐNG KÊ HỌC BỔNG KHUYẾN KHÍCH HỌC TẬP HK I NH 2014-2015 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</si>
</sst>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00000"/>
    <numFmt numFmtId="174" formatCode="0.00000"/>
    <numFmt numFmtId="175" formatCode="0.0000"/>
    <numFmt numFmtId="176" formatCode="0.000"/>
    <numFmt numFmtId="177" formatCode="[$-42A]dd\ mmmm\ yyyy"/>
    <numFmt numFmtId="178" formatCode="[$-42A]h:mm:ss\ AM/PM"/>
    <numFmt numFmtId="179" formatCode="#,###.0"/>
    <numFmt numFmtId="180" formatCode="#,###.00"/>
    <numFmt numFmtId="181" formatCode="_-* #,##0.00_-;\-* #,##0.00_-;_-* &quot;-&quot;??_-;_-@_-"/>
    <numFmt numFmtId="182" formatCode="_(* #,##0_);_(* \(#,##0\);_(* &quot;-&quot;??_);_(@_)"/>
    <numFmt numFmtId="183" formatCode="_(* #,##0.0_);_(* \(#,##0.0\);_(* &quot;-&quot;??_);_(@_)"/>
    <numFmt numFmtId="184" formatCode="0.00;[Red]0.0"/>
    <numFmt numFmtId="185" formatCode="#,##0;[Red]#,##0"/>
    <numFmt numFmtId="186" formatCode="0.00000000"/>
    <numFmt numFmtId="187" formatCode="0.0000000"/>
    <numFmt numFmtId="188" formatCode="0.0"/>
    <numFmt numFmtId="189" formatCode="0.0%"/>
    <numFmt numFmtId="190" formatCode="_(* #,##0.000_);_(* \(#,##0.000\);_(* &quot;-&quot;??_);_(@_)"/>
  </numFmts>
  <fonts count="96">
    <font>
      <sz val="10"/>
      <color indexed="63"/>
      <name val="Arial"/>
      <family val="0"/>
    </font>
    <font>
      <sz val="10"/>
      <name val="Arial"/>
      <family val="2"/>
    </font>
    <font>
      <sz val="8.25"/>
      <name val="Arial"/>
      <family val="2"/>
    </font>
    <font>
      <sz val="8.25"/>
      <color indexed="12"/>
      <name val="Arial"/>
      <family val="2"/>
    </font>
    <font>
      <b/>
      <sz val="8.25"/>
      <color indexed="12"/>
      <name val="Arial"/>
      <family val="2"/>
    </font>
    <font>
      <b/>
      <sz val="8.25"/>
      <name val="Arial"/>
      <family val="2"/>
    </font>
    <font>
      <sz val="8.25"/>
      <color indexed="10"/>
      <name val="Arial"/>
      <family val="2"/>
    </font>
    <font>
      <sz val="11"/>
      <color indexed="13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10"/>
      <name val="Arial"/>
      <family val="2"/>
    </font>
    <font>
      <i/>
      <sz val="11"/>
      <color indexed="23"/>
      <name val="Arial"/>
      <family val="2"/>
    </font>
    <font>
      <u val="single"/>
      <sz val="10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13"/>
      <name val="Arial"/>
      <family val="2"/>
    </font>
    <font>
      <sz val="11"/>
      <color indexed="53"/>
      <name val="Arial"/>
      <family val="2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3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57"/>
      <name val="Times New Roman"/>
      <family val="1"/>
    </font>
    <font>
      <sz val="8.25"/>
      <color indexed="57"/>
      <name val="Arial"/>
      <family val="2"/>
    </font>
    <font>
      <sz val="8.25"/>
      <color indexed="53"/>
      <name val="Arial"/>
      <family val="2"/>
    </font>
    <font>
      <sz val="10"/>
      <color indexed="53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color indexed="53"/>
      <name val="Times New Roman"/>
      <family val="1"/>
    </font>
    <font>
      <i/>
      <sz val="11"/>
      <color indexed="5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63"/>
      <name val="Calibri Light"/>
      <family val="1"/>
    </font>
    <font>
      <b/>
      <sz val="10"/>
      <name val="Calibri Light"/>
      <family val="1"/>
    </font>
    <font>
      <sz val="10"/>
      <name val="Calibri Light"/>
      <family val="1"/>
    </font>
    <font>
      <b/>
      <sz val="10"/>
      <color theme="0"/>
      <name val="Calibri Light"/>
      <family val="1"/>
    </font>
    <font>
      <sz val="11"/>
      <color theme="1"/>
      <name val="Calibri Light"/>
      <family val="1"/>
    </font>
    <font>
      <sz val="11"/>
      <name val="Calibri Light"/>
      <family val="1"/>
    </font>
    <font>
      <b/>
      <sz val="11"/>
      <name val="Calibri Light"/>
      <family val="1"/>
    </font>
    <font>
      <sz val="10"/>
      <color theme="1"/>
      <name val="Calibri Light"/>
      <family val="1"/>
    </font>
    <font>
      <b/>
      <sz val="11"/>
      <color theme="0"/>
      <name val="Calibri Light"/>
      <family val="1"/>
    </font>
    <font>
      <i/>
      <sz val="11"/>
      <name val="Calibri Light"/>
      <family val="1"/>
    </font>
    <font>
      <sz val="12"/>
      <name val="Calibri Light"/>
      <family val="1"/>
    </font>
    <font>
      <b/>
      <i/>
      <sz val="11"/>
      <name val="Calibri Light"/>
      <family val="1"/>
    </font>
    <font>
      <b/>
      <sz val="12"/>
      <name val="Calibri Light"/>
      <family val="1"/>
    </font>
    <font>
      <sz val="11"/>
      <color indexed="63"/>
      <name val="Calibri Light"/>
      <family val="1"/>
    </font>
    <font>
      <b/>
      <sz val="10"/>
      <color indexed="63"/>
      <name val="Calibri Light"/>
      <family val="1"/>
    </font>
    <font>
      <b/>
      <sz val="10"/>
      <color theme="9" tint="-0.24997000396251678"/>
      <name val="Calibri Light"/>
      <family val="1"/>
    </font>
    <font>
      <sz val="8.25"/>
      <color theme="9" tint="-0.24997000396251678"/>
      <name val="Arial"/>
      <family val="2"/>
    </font>
    <font>
      <sz val="8.25"/>
      <color rgb="FFFF0000"/>
      <name val="Arial"/>
      <family val="2"/>
    </font>
    <font>
      <sz val="10"/>
      <color rgb="FFFF0000"/>
      <name val="Calibri Light"/>
      <family val="1"/>
    </font>
    <font>
      <b/>
      <sz val="13"/>
      <color theme="0"/>
      <name val="Calibri Light"/>
      <family val="1"/>
    </font>
    <font>
      <sz val="10"/>
      <name val="Calibri"/>
      <family val="2"/>
    </font>
    <font>
      <sz val="10"/>
      <color indexed="63"/>
      <name val="Calibri"/>
      <family val="2"/>
    </font>
    <font>
      <b/>
      <sz val="14"/>
      <name val="Calibri Light"/>
      <family val="1"/>
    </font>
    <font>
      <b/>
      <sz val="13"/>
      <name val="Calibri Light"/>
      <family val="1"/>
    </font>
    <font>
      <i/>
      <sz val="13"/>
      <color rgb="FFFF0000"/>
      <name val="Calibri Light"/>
      <family val="1"/>
    </font>
    <font>
      <i/>
      <sz val="11"/>
      <color rgb="FFFF0000"/>
      <name val="Calibri Light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171" fontId="5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70" fillId="0" borderId="10" xfId="0" applyFont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right" vertical="top"/>
    </xf>
    <xf numFmtId="3" fontId="71" fillId="0" borderId="1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right" vertical="top"/>
    </xf>
    <xf numFmtId="2" fontId="71" fillId="0" borderId="10" xfId="0" applyNumberFormat="1" applyFont="1" applyBorder="1" applyAlignment="1">
      <alignment horizontal="left" vertical="top"/>
    </xf>
    <xf numFmtId="172" fontId="71" fillId="0" borderId="10" xfId="0" applyNumberFormat="1" applyFont="1" applyBorder="1" applyAlignment="1">
      <alignment horizontal="right" vertical="top"/>
    </xf>
    <xf numFmtId="0" fontId="71" fillId="0" borderId="10" xfId="0" applyFont="1" applyBorder="1" applyAlignment="1">
      <alignment horizontal="left" vertical="top"/>
    </xf>
    <xf numFmtId="0" fontId="70" fillId="0" borderId="0" xfId="0" applyFont="1" applyAlignment="1">
      <alignment/>
    </xf>
    <xf numFmtId="10" fontId="73" fillId="34" borderId="10" xfId="44" applyNumberFormat="1" applyFont="1" applyFill="1" applyBorder="1" applyAlignment="1">
      <alignment horizontal="center" vertical="center" wrapText="1"/>
    </xf>
    <xf numFmtId="182" fontId="73" fillId="34" borderId="10" xfId="41" applyNumberFormat="1" applyFont="1" applyFill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2" fontId="75" fillId="0" borderId="0" xfId="0" applyNumberFormat="1" applyFont="1" applyAlignment="1">
      <alignment horizontal="center" vertical="center"/>
    </xf>
    <xf numFmtId="182" fontId="75" fillId="0" borderId="0" xfId="41" applyNumberFormat="1" applyFont="1" applyAlignment="1">
      <alignment horizontal="center" vertical="center"/>
    </xf>
    <xf numFmtId="1" fontId="75" fillId="0" borderId="0" xfId="0" applyNumberFormat="1" applyFont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2" fontId="72" fillId="0" borderId="0" xfId="0" applyNumberFormat="1" applyFont="1" applyAlignment="1">
      <alignment horizontal="center" vertical="center"/>
    </xf>
    <xf numFmtId="182" fontId="72" fillId="0" borderId="0" xfId="41" applyNumberFormat="1" applyFont="1" applyFill="1" applyAlignment="1">
      <alignment horizontal="center" vertical="center"/>
    </xf>
    <xf numFmtId="1" fontId="72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Alignment="1">
      <alignment vertical="center"/>
    </xf>
    <xf numFmtId="49" fontId="78" fillId="35" borderId="10" xfId="0" applyNumberFormat="1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182" fontId="72" fillId="0" borderId="10" xfId="41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9" fillId="0" borderId="0" xfId="59" applyFont="1" applyAlignment="1">
      <alignment horizontal="right" vertical="center"/>
      <protection/>
    </xf>
    <xf numFmtId="0" fontId="80" fillId="0" borderId="0" xfId="59" applyFont="1" applyAlignment="1">
      <alignment horizontal="center" vertical="center" wrapText="1"/>
      <protection/>
    </xf>
    <xf numFmtId="0" fontId="75" fillId="0" borderId="0" xfId="59" applyFont="1" applyFill="1" applyAlignment="1">
      <alignment vertical="center"/>
      <protection/>
    </xf>
    <xf numFmtId="0" fontId="75" fillId="0" borderId="0" xfId="59" applyFont="1" applyAlignment="1">
      <alignment vertical="center"/>
      <protection/>
    </xf>
    <xf numFmtId="0" fontId="75" fillId="0" borderId="0" xfId="59" applyFont="1" applyAlignment="1">
      <alignment horizontal="left" vertical="center"/>
      <protection/>
    </xf>
    <xf numFmtId="0" fontId="76" fillId="0" borderId="0" xfId="59" applyFont="1" applyAlignment="1">
      <alignment vertical="center"/>
      <protection/>
    </xf>
    <xf numFmtId="0" fontId="80" fillId="0" borderId="0" xfId="59" applyFont="1" applyAlignment="1">
      <alignment vertical="center" wrapText="1"/>
      <protection/>
    </xf>
    <xf numFmtId="0" fontId="79" fillId="0" borderId="0" xfId="59" applyFont="1" applyAlignment="1">
      <alignment horizontal="left" vertical="center"/>
      <protection/>
    </xf>
    <xf numFmtId="0" fontId="75" fillId="0" borderId="0" xfId="59" applyFont="1" applyAlignment="1">
      <alignment horizontal="right" vertical="center"/>
      <protection/>
    </xf>
    <xf numFmtId="0" fontId="81" fillId="0" borderId="0" xfId="59" applyFont="1" applyBorder="1" applyAlignment="1">
      <alignment vertical="center"/>
      <protection/>
    </xf>
    <xf numFmtId="0" fontId="75" fillId="0" borderId="0" xfId="59" applyFont="1" applyAlignment="1">
      <alignment horizontal="center" vertical="center"/>
      <protection/>
    </xf>
    <xf numFmtId="1" fontId="75" fillId="0" borderId="0" xfId="59" applyNumberFormat="1" applyFont="1" applyAlignment="1">
      <alignment horizontal="center" vertical="center"/>
      <protection/>
    </xf>
    <xf numFmtId="0" fontId="75" fillId="0" borderId="0" xfId="59" applyFont="1" applyFill="1" applyAlignment="1">
      <alignment horizontal="center" vertical="center"/>
      <protection/>
    </xf>
    <xf numFmtId="0" fontId="76" fillId="0" borderId="0" xfId="59" applyFont="1" applyAlignment="1">
      <alignment horizontal="center" vertical="center"/>
      <protection/>
    </xf>
    <xf numFmtId="0" fontId="76" fillId="0" borderId="0" xfId="59" applyFont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82" fillId="0" borderId="0" xfId="59" applyFont="1" applyAlignment="1">
      <alignment vertical="center" wrapText="1"/>
      <protection/>
    </xf>
    <xf numFmtId="0" fontId="76" fillId="0" borderId="0" xfId="59" applyFont="1" applyFill="1" applyAlignment="1">
      <alignment horizontal="center" vertical="center"/>
      <protection/>
    </xf>
    <xf numFmtId="0" fontId="75" fillId="0" borderId="0" xfId="59" applyFont="1" applyAlignment="1">
      <alignment vertical="center" wrapText="1"/>
      <protection/>
    </xf>
    <xf numFmtId="0" fontId="74" fillId="0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49" fontId="83" fillId="0" borderId="10" xfId="0" applyNumberFormat="1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182" fontId="76" fillId="0" borderId="0" xfId="41" applyNumberFormat="1" applyFont="1" applyAlignment="1">
      <alignment vertical="center"/>
    </xf>
    <xf numFmtId="182" fontId="83" fillId="0" borderId="0" xfId="41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5" fillId="0" borderId="0" xfId="59" applyFont="1" applyAlignment="1">
      <alignment horizontal="center" vertical="center" wrapText="1"/>
      <protection/>
    </xf>
    <xf numFmtId="0" fontId="82" fillId="0" borderId="0" xfId="59" applyFont="1" applyAlignment="1">
      <alignment horizontal="center" vertical="center" wrapText="1"/>
      <protection/>
    </xf>
    <xf numFmtId="0" fontId="73" fillId="34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10" fontId="85" fillId="34" borderId="10" xfId="44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right" vertical="top"/>
    </xf>
    <xf numFmtId="0" fontId="86" fillId="0" borderId="11" xfId="0" applyFont="1" applyBorder="1" applyAlignment="1">
      <alignment horizontal="center" vertical="top"/>
    </xf>
    <xf numFmtId="0" fontId="87" fillId="0" borderId="11" xfId="0" applyFont="1" applyBorder="1" applyAlignment="1">
      <alignment horizontal="center" vertical="top"/>
    </xf>
    <xf numFmtId="10" fontId="88" fillId="34" borderId="10" xfId="44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86" fillId="7" borderId="11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horizontal="center" vertical="top"/>
    </xf>
    <xf numFmtId="172" fontId="2" fillId="7" borderId="11" xfId="0" applyNumberFormat="1" applyFont="1" applyFill="1" applyBorder="1" applyAlignment="1">
      <alignment horizontal="right" vertical="top"/>
    </xf>
    <xf numFmtId="0" fontId="87" fillId="7" borderId="11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89" fillId="0" borderId="0" xfId="0" applyFont="1" applyFill="1" applyBorder="1" applyAlignment="1">
      <alignment horizontal="center" vertical="center" wrapText="1"/>
    </xf>
    <xf numFmtId="182" fontId="73" fillId="0" borderId="0" xfId="41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top"/>
    </xf>
    <xf numFmtId="0" fontId="2" fillId="7" borderId="11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horizontal="center" vertical="top"/>
    </xf>
    <xf numFmtId="0" fontId="7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3" fillId="0" borderId="0" xfId="0" applyNumberFormat="1" applyFont="1" applyBorder="1" applyAlignment="1">
      <alignment vertical="center"/>
    </xf>
    <xf numFmtId="0" fontId="70" fillId="0" borderId="0" xfId="0" applyFont="1" applyAlignment="1">
      <alignment/>
    </xf>
    <xf numFmtId="172" fontId="70" fillId="0" borderId="0" xfId="0" applyNumberFormat="1" applyFont="1" applyAlignment="1">
      <alignment/>
    </xf>
    <xf numFmtId="49" fontId="55" fillId="37" borderId="10" xfId="0" applyNumberFormat="1" applyFont="1" applyFill="1" applyBorder="1" applyAlignment="1">
      <alignment horizontal="center" vertical="center" wrapText="1"/>
    </xf>
    <xf numFmtId="2" fontId="55" fillId="37" borderId="10" xfId="0" applyNumberFormat="1" applyFont="1" applyFill="1" applyBorder="1" applyAlignment="1">
      <alignment horizontal="center" vertical="center" wrapText="1"/>
    </xf>
    <xf numFmtId="3" fontId="55" fillId="37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90" fillId="0" borderId="10" xfId="0" applyNumberFormat="1" applyFont="1" applyFill="1" applyBorder="1" applyAlignment="1" applyProtection="1">
      <alignment horizontal="left" vertical="center" wrapText="1"/>
      <protection/>
    </xf>
    <xf numFmtId="0" fontId="91" fillId="0" borderId="10" xfId="0" applyFont="1" applyBorder="1" applyAlignment="1">
      <alignment vertical="center"/>
    </xf>
    <xf numFmtId="2" fontId="91" fillId="0" borderId="10" xfId="0" applyNumberFormat="1" applyFont="1" applyBorder="1" applyAlignment="1">
      <alignment vertical="center"/>
    </xf>
    <xf numFmtId="49" fontId="91" fillId="0" borderId="10" xfId="0" applyNumberFormat="1" applyFont="1" applyBorder="1" applyAlignment="1">
      <alignment/>
    </xf>
    <xf numFmtId="4" fontId="91" fillId="0" borderId="10" xfId="0" applyNumberFormat="1" applyFont="1" applyBorder="1" applyAlignment="1">
      <alignment/>
    </xf>
    <xf numFmtId="0" fontId="91" fillId="0" borderId="10" xfId="0" applyFont="1" applyBorder="1" applyAlignment="1">
      <alignment horizontal="center" vertical="center"/>
    </xf>
    <xf numFmtId="182" fontId="90" fillId="0" borderId="10" xfId="41" applyNumberFormat="1" applyFont="1" applyFill="1" applyBorder="1" applyAlignment="1" applyProtection="1">
      <alignment horizontal="center" vertical="center" wrapText="1"/>
      <protection/>
    </xf>
    <xf numFmtId="182" fontId="91" fillId="0" borderId="10" xfId="41" applyNumberFormat="1" applyFont="1" applyFill="1" applyBorder="1" applyAlignment="1">
      <alignment horizontal="center" vertical="center"/>
    </xf>
    <xf numFmtId="182" fontId="91" fillId="0" borderId="10" xfId="41" applyNumberFormat="1" applyFont="1" applyBorder="1" applyAlignment="1">
      <alignment horizontal="center" vertical="center"/>
    </xf>
    <xf numFmtId="10" fontId="72" fillId="0" borderId="10" xfId="0" applyNumberFormat="1" applyFont="1" applyBorder="1" applyAlignment="1">
      <alignment horizontal="left" vertical="top"/>
    </xf>
    <xf numFmtId="10" fontId="72" fillId="0" borderId="10" xfId="64" applyNumberFormat="1" applyFont="1" applyBorder="1" applyAlignment="1">
      <alignment horizontal="left" vertical="top"/>
    </xf>
    <xf numFmtId="0" fontId="74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2" fontId="72" fillId="0" borderId="0" xfId="41" applyNumberFormat="1" applyFont="1" applyAlignment="1">
      <alignment horizontal="center" vertical="center"/>
    </xf>
    <xf numFmtId="182" fontId="78" fillId="35" borderId="10" xfId="41" applyNumberFormat="1" applyFont="1" applyFill="1" applyBorder="1" applyAlignment="1">
      <alignment horizontal="center" vertical="center"/>
    </xf>
    <xf numFmtId="182" fontId="0" fillId="0" borderId="1" xfId="41" applyNumberFormat="1" applyFont="1" applyBorder="1" applyAlignment="1">
      <alignment horizontal="center"/>
    </xf>
    <xf numFmtId="182" fontId="0" fillId="0" borderId="10" xfId="41" applyNumberFormat="1" applyFont="1" applyBorder="1" applyAlignment="1">
      <alignment horizontal="center"/>
    </xf>
    <xf numFmtId="182" fontId="0" fillId="0" borderId="0" xfId="41" applyNumberFormat="1" applyFont="1" applyBorder="1" applyAlignment="1">
      <alignment horizontal="center"/>
    </xf>
    <xf numFmtId="182" fontId="83" fillId="0" borderId="0" xfId="41" applyNumberFormat="1" applyFont="1" applyAlignment="1">
      <alignment horizontal="center" vertical="center"/>
    </xf>
    <xf numFmtId="182" fontId="75" fillId="0" borderId="0" xfId="41" applyNumberFormat="1" applyFont="1" applyFill="1" applyAlignment="1">
      <alignment horizontal="center" vertical="center"/>
    </xf>
    <xf numFmtId="182" fontId="75" fillId="0" borderId="0" xfId="41" applyNumberFormat="1" applyFont="1" applyAlignment="1">
      <alignment horizontal="center" vertical="center" wrapText="1"/>
    </xf>
    <xf numFmtId="182" fontId="80" fillId="0" borderId="0" xfId="41" applyNumberFormat="1" applyFont="1" applyAlignment="1">
      <alignment horizontal="center" vertical="center" wrapText="1"/>
    </xf>
    <xf numFmtId="182" fontId="82" fillId="0" borderId="0" xfId="41" applyNumberFormat="1" applyFont="1" applyAlignment="1">
      <alignment horizontal="center" vertical="center" wrapText="1"/>
    </xf>
    <xf numFmtId="182" fontId="70" fillId="0" borderId="0" xfId="41" applyNumberFormat="1" applyFont="1" applyFill="1" applyAlignment="1">
      <alignment horizontal="center" vertical="center"/>
    </xf>
    <xf numFmtId="182" fontId="70" fillId="0" borderId="0" xfId="41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83" fillId="7" borderId="10" xfId="0" applyNumberFormat="1" applyFont="1" applyFill="1" applyBorder="1" applyAlignment="1">
      <alignment vertical="center"/>
    </xf>
    <xf numFmtId="49" fontId="0" fillId="7" borderId="10" xfId="0" applyNumberFormat="1" applyFill="1" applyBorder="1" applyAlignment="1">
      <alignment/>
    </xf>
    <xf numFmtId="49" fontId="0" fillId="7" borderId="10" xfId="0" applyNumberFormat="1" applyFont="1" applyFill="1" applyBorder="1" applyAlignment="1">
      <alignment/>
    </xf>
    <xf numFmtId="4" fontId="0" fillId="7" borderId="10" xfId="0" applyNumberFormat="1" applyFill="1" applyBorder="1" applyAlignment="1">
      <alignment/>
    </xf>
    <xf numFmtId="182" fontId="0" fillId="7" borderId="10" xfId="41" applyNumberFormat="1" applyFont="1" applyFill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" fontId="0" fillId="7" borderId="10" xfId="0" applyNumberFormat="1" applyFill="1" applyBorder="1" applyAlignment="1">
      <alignment/>
    </xf>
    <xf numFmtId="0" fontId="90" fillId="0" borderId="1" xfId="0" applyNumberFormat="1" applyFont="1" applyFill="1" applyBorder="1" applyAlignment="1" applyProtection="1">
      <alignment horizontal="left" vertical="center" wrapText="1"/>
      <protection/>
    </xf>
    <xf numFmtId="0" fontId="90" fillId="0" borderId="13" xfId="0" applyNumberFormat="1" applyFont="1" applyFill="1" applyBorder="1" applyAlignment="1" applyProtection="1">
      <alignment horizontal="left" vertical="center" wrapText="1"/>
      <protection/>
    </xf>
    <xf numFmtId="0" fontId="91" fillId="0" borderId="1" xfId="0" applyFont="1" applyBorder="1" applyAlignment="1">
      <alignment vertical="center"/>
    </xf>
    <xf numFmtId="0" fontId="91" fillId="0" borderId="13" xfId="0" applyFont="1" applyBorder="1" applyAlignment="1">
      <alignment vertical="center"/>
    </xf>
    <xf numFmtId="2" fontId="91" fillId="0" borderId="1" xfId="0" applyNumberFormat="1" applyFont="1" applyBorder="1" applyAlignment="1">
      <alignment vertical="center"/>
    </xf>
    <xf numFmtId="2" fontId="91" fillId="0" borderId="13" xfId="0" applyNumberFormat="1" applyFont="1" applyBorder="1" applyAlignment="1">
      <alignment vertical="center"/>
    </xf>
    <xf numFmtId="182" fontId="0" fillId="0" borderId="1" xfId="41" applyNumberFormat="1" applyFont="1" applyBorder="1" applyAlignment="1">
      <alignment horizontal="center"/>
    </xf>
    <xf numFmtId="182" fontId="0" fillId="0" borderId="10" xfId="41" applyNumberFormat="1" applyFont="1" applyBorder="1" applyAlignment="1">
      <alignment horizontal="center"/>
    </xf>
    <xf numFmtId="182" fontId="90" fillId="0" borderId="1" xfId="41" applyNumberFormat="1" applyFont="1" applyFill="1" applyBorder="1" applyAlignment="1" applyProtection="1">
      <alignment horizontal="center" vertical="center" wrapText="1"/>
      <protection/>
    </xf>
    <xf numFmtId="182" fontId="91" fillId="0" borderId="1" xfId="41" applyNumberFormat="1" applyFont="1" applyBorder="1" applyAlignment="1">
      <alignment horizontal="center" vertical="center"/>
    </xf>
    <xf numFmtId="182" fontId="91" fillId="0" borderId="13" xfId="41" applyNumberFormat="1" applyFont="1" applyBorder="1" applyAlignment="1">
      <alignment horizontal="center" vertical="center"/>
    </xf>
    <xf numFmtId="182" fontId="91" fillId="0" borderId="1" xfId="41" applyNumberFormat="1" applyFont="1" applyFill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49" fontId="91" fillId="0" borderId="1" xfId="0" applyNumberFormat="1" applyFont="1" applyBorder="1" applyAlignment="1">
      <alignment/>
    </xf>
    <xf numFmtId="49" fontId="91" fillId="0" borderId="13" xfId="0" applyNumberFormat="1" applyFont="1" applyBorder="1" applyAlignment="1">
      <alignment/>
    </xf>
    <xf numFmtId="4" fontId="91" fillId="0" borderId="1" xfId="0" applyNumberFormat="1" applyFont="1" applyBorder="1" applyAlignment="1">
      <alignment/>
    </xf>
    <xf numFmtId="4" fontId="91" fillId="0" borderId="13" xfId="0" applyNumberFormat="1" applyFont="1" applyBorder="1" applyAlignment="1">
      <alignment/>
    </xf>
    <xf numFmtId="0" fontId="70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10" fontId="2" fillId="7" borderId="11" xfId="64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89" fillId="38" borderId="0" xfId="0" applyFont="1" applyFill="1" applyBorder="1" applyAlignment="1">
      <alignment horizontal="center" vertical="center" wrapText="1"/>
    </xf>
    <xf numFmtId="182" fontId="70" fillId="0" borderId="14" xfId="0" applyNumberFormat="1" applyFont="1" applyBorder="1" applyAlignment="1">
      <alignment horizontal="center" vertical="center"/>
    </xf>
    <xf numFmtId="182" fontId="70" fillId="0" borderId="15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59" applyFont="1" applyAlignment="1">
      <alignment horizontal="center" vertical="center"/>
      <protection/>
    </xf>
    <xf numFmtId="1" fontId="76" fillId="0" borderId="0" xfId="59" applyNumberFormat="1" applyFont="1" applyAlignment="1">
      <alignment horizontal="center" vertical="center"/>
      <protection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_TONG HOP HOC BONG HK1_NH 07-08hoa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FFF"/>
      <rgbColor rgb="00BFCDDB"/>
      <rgbColor rgb="00C0C0C0"/>
      <rgbColor rgb="00000080"/>
      <rgbColor rgb="008A2BE2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7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1.421875" style="77" customWidth="1"/>
    <col min="2" max="2" width="10.00390625" style="77" customWidth="1"/>
    <col min="3" max="3" width="5.7109375" style="77" customWidth="1"/>
    <col min="4" max="4" width="6.00390625" style="77" customWidth="1"/>
    <col min="5" max="5" width="5.421875" style="77" customWidth="1"/>
    <col min="6" max="6" width="5.7109375" style="77" customWidth="1"/>
    <col min="7" max="8" width="7.421875" style="77" customWidth="1"/>
    <col min="9" max="9" width="8.8515625" style="77" customWidth="1"/>
    <col min="10" max="12" width="4.8515625" style="77" customWidth="1"/>
    <col min="13" max="13" width="5.421875" style="77" customWidth="1"/>
    <col min="14" max="14" width="7.8515625" style="77" customWidth="1"/>
    <col min="15" max="17" width="4.8515625" style="77" customWidth="1"/>
    <col min="18" max="18" width="5.421875" style="77" customWidth="1"/>
    <col min="19" max="19" width="8.8515625" style="77" customWidth="1"/>
    <col min="20" max="21" width="4.8515625" style="77" customWidth="1"/>
    <col min="22" max="22" width="6.57421875" style="77" bestFit="1" customWidth="1"/>
    <col min="23" max="23" width="9.140625" style="14" customWidth="1"/>
    <col min="24" max="24" width="12.00390625" style="14" bestFit="1" customWidth="1"/>
    <col min="25" max="27" width="9.140625" style="80" customWidth="1"/>
    <col min="28" max="28" width="10.421875" style="14" bestFit="1" customWidth="1"/>
    <col min="29" max="29" width="7.8515625" style="14" bestFit="1" customWidth="1"/>
    <col min="30" max="30" width="13.00390625" style="14" bestFit="1" customWidth="1"/>
    <col min="31" max="31" width="6.57421875" style="14" bestFit="1" customWidth="1"/>
    <col min="32" max="32" width="8.421875" style="14" bestFit="1" customWidth="1"/>
    <col min="33" max="33" width="6.421875" style="14" bestFit="1" customWidth="1"/>
    <col min="34" max="34" width="14.57421875" style="14" bestFit="1" customWidth="1"/>
    <col min="35" max="35" width="16.140625" style="14" bestFit="1" customWidth="1"/>
    <col min="36" max="36" width="14.00390625" style="14" bestFit="1" customWidth="1"/>
    <col min="37" max="16384" width="9.140625" style="14" customWidth="1"/>
  </cols>
  <sheetData>
    <row r="1" spans="1:26" ht="40.5" customHeight="1">
      <c r="A1" s="197" t="s">
        <v>984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00"/>
      <c r="Z1" s="100"/>
    </row>
    <row r="2" spans="1:34" ht="30" customHeight="1">
      <c r="A2" s="94" t="s">
        <v>64</v>
      </c>
      <c r="B2" s="94" t="s">
        <v>65</v>
      </c>
      <c r="C2" s="94" t="s">
        <v>67</v>
      </c>
      <c r="D2" s="94" t="s">
        <v>2</v>
      </c>
      <c r="E2" s="94" t="s">
        <v>6</v>
      </c>
      <c r="F2" s="94" t="s">
        <v>66</v>
      </c>
      <c r="G2" s="94" t="s">
        <v>69</v>
      </c>
      <c r="H2" s="94" t="s">
        <v>73</v>
      </c>
      <c r="I2" s="94" t="s">
        <v>72</v>
      </c>
      <c r="J2" s="94" t="s">
        <v>4</v>
      </c>
      <c r="K2" s="94" t="s">
        <v>68</v>
      </c>
      <c r="L2" s="94" t="s">
        <v>5</v>
      </c>
      <c r="M2" s="94" t="s">
        <v>90</v>
      </c>
      <c r="N2" s="94" t="s">
        <v>3</v>
      </c>
      <c r="O2" s="94" t="s">
        <v>4</v>
      </c>
      <c r="P2" s="94" t="s">
        <v>68</v>
      </c>
      <c r="Q2" s="94" t="s">
        <v>5</v>
      </c>
      <c r="R2" s="94" t="s">
        <v>90</v>
      </c>
      <c r="S2" s="94" t="s">
        <v>8</v>
      </c>
      <c r="T2" s="94" t="s">
        <v>68</v>
      </c>
      <c r="U2" s="94" t="s">
        <v>4</v>
      </c>
      <c r="V2" s="94" t="s">
        <v>5</v>
      </c>
      <c r="W2" s="94" t="s">
        <v>90</v>
      </c>
      <c r="X2" s="95" t="s">
        <v>827</v>
      </c>
      <c r="Y2" s="81"/>
      <c r="Z2" s="81"/>
      <c r="AA2" s="81"/>
      <c r="AB2" s="2" t="s">
        <v>74</v>
      </c>
      <c r="AC2" s="3" t="s">
        <v>64</v>
      </c>
      <c r="AD2" s="3" t="s">
        <v>75</v>
      </c>
      <c r="AE2" s="3" t="s">
        <v>6</v>
      </c>
      <c r="AF2" s="3" t="s">
        <v>7</v>
      </c>
      <c r="AG2" s="3" t="s">
        <v>73</v>
      </c>
      <c r="AH2" s="4" t="s">
        <v>70</v>
      </c>
    </row>
    <row r="3" spans="1:34" ht="12.75" customHeight="1">
      <c r="A3" s="186" t="s">
        <v>9</v>
      </c>
      <c r="B3" s="103" t="s">
        <v>11</v>
      </c>
      <c r="C3" s="103">
        <v>15</v>
      </c>
      <c r="D3" s="103">
        <v>15</v>
      </c>
      <c r="E3" s="104">
        <v>4</v>
      </c>
      <c r="F3" s="105">
        <v>4</v>
      </c>
      <c r="G3" s="193">
        <f>SUM(F3:F6)/SUM(C3:C6)</f>
        <v>0.6811594202898551</v>
      </c>
      <c r="H3" s="103" t="s">
        <v>317</v>
      </c>
      <c r="I3" s="89">
        <v>8.42</v>
      </c>
      <c r="J3" s="89">
        <v>95</v>
      </c>
      <c r="K3" s="89">
        <v>18</v>
      </c>
      <c r="L3" s="89">
        <v>7.68</v>
      </c>
      <c r="M3" s="89">
        <v>144</v>
      </c>
      <c r="N3" s="106">
        <v>8</v>
      </c>
      <c r="O3" s="106">
        <v>95</v>
      </c>
      <c r="P3" s="106">
        <v>25</v>
      </c>
      <c r="Q3" s="106">
        <v>8.02</v>
      </c>
      <c r="R3" s="106">
        <v>187</v>
      </c>
      <c r="S3" s="107"/>
      <c r="T3" s="106"/>
      <c r="U3" s="107"/>
      <c r="V3" s="107"/>
      <c r="W3" s="107"/>
      <c r="X3" s="92">
        <v>12100000</v>
      </c>
      <c r="AA3" s="190" t="s">
        <v>76</v>
      </c>
      <c r="AB3" s="1" t="s">
        <v>354</v>
      </c>
      <c r="AC3" s="79" t="s">
        <v>9</v>
      </c>
      <c r="AD3" s="6">
        <v>1595</v>
      </c>
      <c r="AE3" s="6">
        <v>569</v>
      </c>
      <c r="AF3" s="5">
        <v>60</v>
      </c>
      <c r="AG3" s="5" t="s">
        <v>964</v>
      </c>
      <c r="AH3" s="96">
        <v>179875000</v>
      </c>
    </row>
    <row r="4" spans="1:34" ht="14.25" customHeight="1">
      <c r="A4" s="186"/>
      <c r="B4" s="103" t="s">
        <v>14</v>
      </c>
      <c r="C4" s="103">
        <v>19</v>
      </c>
      <c r="D4" s="103">
        <v>19</v>
      </c>
      <c r="E4" s="104">
        <v>18</v>
      </c>
      <c r="F4" s="105">
        <v>18</v>
      </c>
      <c r="G4" s="193"/>
      <c r="H4" s="103" t="s">
        <v>318</v>
      </c>
      <c r="I4" s="89">
        <v>8.15</v>
      </c>
      <c r="J4" s="89">
        <v>85</v>
      </c>
      <c r="K4" s="89">
        <v>23</v>
      </c>
      <c r="L4" s="89">
        <v>8.24</v>
      </c>
      <c r="M4" s="89">
        <v>162</v>
      </c>
      <c r="N4" s="106">
        <v>8.11</v>
      </c>
      <c r="O4" s="106">
        <v>87</v>
      </c>
      <c r="P4" s="106">
        <v>23</v>
      </c>
      <c r="Q4" s="106">
        <v>8.04</v>
      </c>
      <c r="R4" s="106">
        <v>162</v>
      </c>
      <c r="S4" s="107"/>
      <c r="T4" s="106"/>
      <c r="U4" s="107"/>
      <c r="V4" s="107"/>
      <c r="W4" s="107"/>
      <c r="X4" s="92">
        <v>54450000</v>
      </c>
      <c r="AA4" s="191"/>
      <c r="AB4" s="1" t="s">
        <v>78</v>
      </c>
      <c r="AC4" s="79" t="s">
        <v>9</v>
      </c>
      <c r="AD4" s="6">
        <f>SUM(C3:C6)</f>
        <v>69</v>
      </c>
      <c r="AE4" s="6">
        <f>SUM(E3:E6)</f>
        <v>47</v>
      </c>
      <c r="AF4" s="5">
        <f>SUM(F3:F6)</f>
        <v>47</v>
      </c>
      <c r="AG4" s="133">
        <v>0.6812</v>
      </c>
      <c r="AH4" s="96">
        <f>SUM(X3:X6)</f>
        <v>142175000</v>
      </c>
    </row>
    <row r="5" spans="1:34" ht="14.25" customHeight="1">
      <c r="A5" s="186"/>
      <c r="B5" s="103" t="s">
        <v>18</v>
      </c>
      <c r="C5" s="103">
        <v>16</v>
      </c>
      <c r="D5" s="103">
        <v>16</v>
      </c>
      <c r="E5" s="104">
        <v>10</v>
      </c>
      <c r="F5" s="105">
        <v>10</v>
      </c>
      <c r="G5" s="193"/>
      <c r="H5" s="103" t="s">
        <v>320</v>
      </c>
      <c r="I5" s="89"/>
      <c r="J5" s="89"/>
      <c r="K5" s="89"/>
      <c r="L5" s="89"/>
      <c r="M5" s="89"/>
      <c r="N5" s="106">
        <v>8.08</v>
      </c>
      <c r="O5" s="106">
        <v>90</v>
      </c>
      <c r="P5" s="106">
        <v>18</v>
      </c>
      <c r="Q5" s="106">
        <v>8.15</v>
      </c>
      <c r="R5" s="106">
        <v>145</v>
      </c>
      <c r="S5" s="107"/>
      <c r="T5" s="106"/>
      <c r="U5" s="107"/>
      <c r="V5" s="107"/>
      <c r="W5" s="107"/>
      <c r="X5" s="92">
        <v>30250000</v>
      </c>
      <c r="AA5" s="191"/>
      <c r="AB5" s="1" t="s">
        <v>77</v>
      </c>
      <c r="AC5" s="79" t="s">
        <v>29</v>
      </c>
      <c r="AD5" s="6">
        <v>1573</v>
      </c>
      <c r="AE5" s="6">
        <v>881</v>
      </c>
      <c r="AF5" s="5">
        <v>59</v>
      </c>
      <c r="AG5" s="5" t="s">
        <v>331</v>
      </c>
      <c r="AH5" s="96">
        <v>178800000</v>
      </c>
    </row>
    <row r="6" spans="1:34" ht="14.25" customHeight="1">
      <c r="A6" s="186"/>
      <c r="B6" s="103" t="s">
        <v>21</v>
      </c>
      <c r="C6" s="103">
        <v>19</v>
      </c>
      <c r="D6" s="103">
        <v>19</v>
      </c>
      <c r="E6" s="104">
        <v>15</v>
      </c>
      <c r="F6" s="105">
        <v>15</v>
      </c>
      <c r="G6" s="193"/>
      <c r="H6" s="103" t="s">
        <v>319</v>
      </c>
      <c r="I6" s="89">
        <v>8.5</v>
      </c>
      <c r="J6" s="89">
        <v>85</v>
      </c>
      <c r="K6" s="89">
        <v>16</v>
      </c>
      <c r="L6" s="89">
        <v>8.35</v>
      </c>
      <c r="M6" s="89">
        <v>152</v>
      </c>
      <c r="N6" s="106">
        <v>8.03</v>
      </c>
      <c r="O6" s="106">
        <v>82</v>
      </c>
      <c r="P6" s="106">
        <v>16</v>
      </c>
      <c r="Q6" s="106">
        <v>7.91</v>
      </c>
      <c r="R6" s="106">
        <v>144</v>
      </c>
      <c r="S6" s="107"/>
      <c r="T6" s="106"/>
      <c r="U6" s="107"/>
      <c r="V6" s="107"/>
      <c r="W6" s="107"/>
      <c r="X6" s="92">
        <v>45375000</v>
      </c>
      <c r="AA6" s="191"/>
      <c r="AB6" s="1" t="s">
        <v>78</v>
      </c>
      <c r="AC6" s="79" t="s">
        <v>29</v>
      </c>
      <c r="AD6" s="6">
        <v>43</v>
      </c>
      <c r="AE6" s="6">
        <v>28</v>
      </c>
      <c r="AF6" s="5">
        <v>28</v>
      </c>
      <c r="AG6" s="5" t="s">
        <v>323</v>
      </c>
      <c r="AH6" s="96">
        <v>84700000</v>
      </c>
    </row>
    <row r="7" spans="1:34" ht="14.25" customHeight="1">
      <c r="A7" s="186"/>
      <c r="B7" s="72" t="s">
        <v>10</v>
      </c>
      <c r="C7" s="72">
        <v>85</v>
      </c>
      <c r="D7" s="72">
        <v>85</v>
      </c>
      <c r="E7" s="73">
        <v>6</v>
      </c>
      <c r="F7" s="74">
        <v>3</v>
      </c>
      <c r="G7" s="182" t="s">
        <v>964</v>
      </c>
      <c r="H7" s="72" t="s">
        <v>828</v>
      </c>
      <c r="I7" s="83">
        <v>7.5</v>
      </c>
      <c r="J7" s="83">
        <v>73</v>
      </c>
      <c r="K7" s="83">
        <v>18</v>
      </c>
      <c r="L7" s="83">
        <v>7.08</v>
      </c>
      <c r="M7" s="83">
        <v>152</v>
      </c>
      <c r="N7" s="75">
        <v>7.42</v>
      </c>
      <c r="O7" s="75">
        <v>87</v>
      </c>
      <c r="P7" s="75">
        <v>18</v>
      </c>
      <c r="Q7" s="75">
        <v>7.06</v>
      </c>
      <c r="R7" s="75">
        <v>152</v>
      </c>
      <c r="S7" s="76">
        <v>7.2</v>
      </c>
      <c r="T7" s="84">
        <v>15</v>
      </c>
      <c r="U7" s="76">
        <v>76</v>
      </c>
      <c r="V7" s="76">
        <v>7.23</v>
      </c>
      <c r="W7" s="76">
        <v>144</v>
      </c>
      <c r="X7" s="82">
        <v>8250000</v>
      </c>
      <c r="AA7" s="191"/>
      <c r="AB7" s="1" t="s">
        <v>77</v>
      </c>
      <c r="AC7" s="79" t="s">
        <v>48</v>
      </c>
      <c r="AD7" s="6">
        <v>1059</v>
      </c>
      <c r="AE7" s="6">
        <v>586</v>
      </c>
      <c r="AF7" s="5">
        <v>40</v>
      </c>
      <c r="AG7" s="5" t="s">
        <v>972</v>
      </c>
      <c r="AH7" s="96">
        <v>118000000</v>
      </c>
    </row>
    <row r="8" spans="1:34" ht="14.25" customHeight="1">
      <c r="A8" s="186"/>
      <c r="B8" s="72" t="s">
        <v>12</v>
      </c>
      <c r="C8" s="72">
        <v>122</v>
      </c>
      <c r="D8" s="182">
        <v>237</v>
      </c>
      <c r="E8" s="73">
        <v>41</v>
      </c>
      <c r="F8" s="74">
        <v>6</v>
      </c>
      <c r="G8" s="182"/>
      <c r="H8" s="182" t="s">
        <v>328</v>
      </c>
      <c r="I8" s="83">
        <v>8.84</v>
      </c>
      <c r="J8" s="83">
        <v>85</v>
      </c>
      <c r="K8" s="83">
        <v>19</v>
      </c>
      <c r="L8" s="83">
        <v>8.23</v>
      </c>
      <c r="M8" s="183">
        <v>144</v>
      </c>
      <c r="N8" s="75">
        <v>8.78</v>
      </c>
      <c r="O8" s="179">
        <v>90</v>
      </c>
      <c r="P8" s="179">
        <v>16</v>
      </c>
      <c r="Q8" s="75">
        <v>7.92</v>
      </c>
      <c r="R8" s="179">
        <v>144</v>
      </c>
      <c r="S8" s="76">
        <v>8.78</v>
      </c>
      <c r="T8" s="181">
        <v>16</v>
      </c>
      <c r="U8" s="184">
        <v>90</v>
      </c>
      <c r="V8" s="76">
        <v>7.5</v>
      </c>
      <c r="W8" s="76">
        <v>144</v>
      </c>
      <c r="X8" s="82">
        <v>18450000</v>
      </c>
      <c r="AA8" s="191"/>
      <c r="AB8" s="1" t="s">
        <v>78</v>
      </c>
      <c r="AC8" s="79" t="s">
        <v>48</v>
      </c>
      <c r="AD8" s="6">
        <v>54</v>
      </c>
      <c r="AE8" s="6">
        <v>21</v>
      </c>
      <c r="AF8" s="5">
        <v>19</v>
      </c>
      <c r="AG8" s="5" t="s">
        <v>838</v>
      </c>
      <c r="AH8" s="96">
        <f>54450000+3025000</f>
        <v>57475000</v>
      </c>
    </row>
    <row r="9" spans="1:34" ht="14.25" customHeight="1">
      <c r="A9" s="186"/>
      <c r="B9" s="72" t="s">
        <v>13</v>
      </c>
      <c r="C9" s="72">
        <v>115</v>
      </c>
      <c r="D9" s="182"/>
      <c r="E9" s="73">
        <v>16</v>
      </c>
      <c r="F9" s="74">
        <v>3</v>
      </c>
      <c r="G9" s="182"/>
      <c r="H9" s="182"/>
      <c r="I9" s="83">
        <v>8.81</v>
      </c>
      <c r="J9" s="83">
        <v>90</v>
      </c>
      <c r="K9" s="83">
        <v>16</v>
      </c>
      <c r="L9" s="83">
        <v>8.13</v>
      </c>
      <c r="M9" s="183"/>
      <c r="N9" s="75">
        <v>8.81</v>
      </c>
      <c r="O9" s="179"/>
      <c r="P9" s="179"/>
      <c r="Q9" s="75">
        <v>8</v>
      </c>
      <c r="R9" s="179"/>
      <c r="S9" s="76">
        <v>8.69</v>
      </c>
      <c r="T9" s="181"/>
      <c r="U9" s="184"/>
      <c r="V9" s="76">
        <v>8.15</v>
      </c>
      <c r="W9" s="76">
        <v>152</v>
      </c>
      <c r="X9" s="82">
        <v>9075000</v>
      </c>
      <c r="AA9" s="191"/>
      <c r="AB9" s="1" t="s">
        <v>77</v>
      </c>
      <c r="AC9" s="79" t="s">
        <v>335</v>
      </c>
      <c r="AD9" s="6">
        <v>1261</v>
      </c>
      <c r="AE9" s="6">
        <v>486</v>
      </c>
      <c r="AF9" s="5">
        <v>47</v>
      </c>
      <c r="AG9" s="5" t="s">
        <v>975</v>
      </c>
      <c r="AH9" s="96">
        <v>137225000</v>
      </c>
    </row>
    <row r="10" spans="1:34" ht="14.25" customHeight="1">
      <c r="A10" s="186"/>
      <c r="B10" s="72" t="s">
        <v>15</v>
      </c>
      <c r="C10" s="72">
        <v>89</v>
      </c>
      <c r="D10" s="72">
        <v>89</v>
      </c>
      <c r="E10" s="73">
        <v>74</v>
      </c>
      <c r="F10" s="74">
        <v>3</v>
      </c>
      <c r="G10" s="182"/>
      <c r="H10" s="72" t="s">
        <v>965</v>
      </c>
      <c r="I10" s="83">
        <v>8.11</v>
      </c>
      <c r="J10" s="83">
        <v>83</v>
      </c>
      <c r="K10" s="83">
        <v>19</v>
      </c>
      <c r="L10" s="83">
        <v>7.76</v>
      </c>
      <c r="M10" s="83">
        <v>152</v>
      </c>
      <c r="N10" s="75">
        <v>8.09</v>
      </c>
      <c r="O10" s="75">
        <v>95</v>
      </c>
      <c r="P10" s="75">
        <v>16</v>
      </c>
      <c r="Q10" s="75">
        <v>7.16</v>
      </c>
      <c r="R10" s="75">
        <v>152</v>
      </c>
      <c r="S10" s="76">
        <v>8.08</v>
      </c>
      <c r="T10" s="84">
        <v>19</v>
      </c>
      <c r="U10" s="76">
        <v>90</v>
      </c>
      <c r="V10" s="76">
        <v>7.5</v>
      </c>
      <c r="W10" s="76">
        <v>152</v>
      </c>
      <c r="X10" s="82">
        <v>9075000</v>
      </c>
      <c r="AA10" s="192"/>
      <c r="AB10" s="187" t="s">
        <v>79</v>
      </c>
      <c r="AC10" s="187"/>
      <c r="AD10" s="187"/>
      <c r="AE10" s="187"/>
      <c r="AF10" s="187"/>
      <c r="AG10" s="187"/>
      <c r="AH10" s="7">
        <f>SUM(AH3:AH9)</f>
        <v>898250000</v>
      </c>
    </row>
    <row r="11" spans="1:27" ht="14.25" customHeight="1">
      <c r="A11" s="186"/>
      <c r="B11" s="72" t="s">
        <v>16</v>
      </c>
      <c r="C11" s="72">
        <v>122</v>
      </c>
      <c r="D11" s="182">
        <v>231</v>
      </c>
      <c r="E11" s="73">
        <v>48</v>
      </c>
      <c r="F11" s="74">
        <v>6</v>
      </c>
      <c r="G11" s="182"/>
      <c r="H11" s="182" t="s">
        <v>829</v>
      </c>
      <c r="I11" s="83">
        <v>8.36</v>
      </c>
      <c r="J11" s="83">
        <v>90</v>
      </c>
      <c r="K11" s="83">
        <v>18</v>
      </c>
      <c r="L11" s="83">
        <v>7.97</v>
      </c>
      <c r="M11" s="83">
        <v>154</v>
      </c>
      <c r="N11" s="179">
        <v>8.3</v>
      </c>
      <c r="O11" s="75">
        <v>96</v>
      </c>
      <c r="P11" s="179">
        <v>15</v>
      </c>
      <c r="Q11" s="75">
        <v>7.59</v>
      </c>
      <c r="R11" s="179">
        <v>149</v>
      </c>
      <c r="S11" s="76">
        <v>8.27</v>
      </c>
      <c r="T11" s="84">
        <v>15</v>
      </c>
      <c r="U11" s="76">
        <v>100</v>
      </c>
      <c r="V11" s="76">
        <v>8.23</v>
      </c>
      <c r="W11" s="184">
        <v>145</v>
      </c>
      <c r="X11" s="82">
        <v>18150000</v>
      </c>
      <c r="AA11" s="14"/>
    </row>
    <row r="12" spans="1:34" ht="15" customHeight="1">
      <c r="A12" s="186"/>
      <c r="B12" s="72" t="s">
        <v>17</v>
      </c>
      <c r="C12" s="72">
        <v>109</v>
      </c>
      <c r="D12" s="182"/>
      <c r="E12" s="73">
        <v>48</v>
      </c>
      <c r="F12" s="74">
        <v>2</v>
      </c>
      <c r="G12" s="182"/>
      <c r="H12" s="182"/>
      <c r="I12" s="83">
        <v>8.57</v>
      </c>
      <c r="J12" s="83">
        <v>89</v>
      </c>
      <c r="K12" s="83">
        <v>15</v>
      </c>
      <c r="L12" s="83">
        <v>7.43</v>
      </c>
      <c r="M12" s="83">
        <v>145</v>
      </c>
      <c r="N12" s="179"/>
      <c r="O12" s="75">
        <v>85</v>
      </c>
      <c r="P12" s="179"/>
      <c r="Q12" s="75">
        <v>7.96</v>
      </c>
      <c r="R12" s="179"/>
      <c r="S12" s="76">
        <v>8.19</v>
      </c>
      <c r="T12" s="84">
        <v>18</v>
      </c>
      <c r="U12" s="76">
        <v>85</v>
      </c>
      <c r="V12" s="76">
        <v>7.98</v>
      </c>
      <c r="W12" s="184"/>
      <c r="X12" s="82">
        <v>6050000</v>
      </c>
      <c r="AA12" s="187" t="s">
        <v>80</v>
      </c>
      <c r="AB12" s="1" t="s">
        <v>77</v>
      </c>
      <c r="AC12" s="71" t="s">
        <v>0</v>
      </c>
      <c r="AD12" s="6">
        <f>AD3+AD5+AD7+AD9</f>
        <v>5488</v>
      </c>
      <c r="AE12" s="6">
        <f>AE3+AE5+AE7+AE9</f>
        <v>2522</v>
      </c>
      <c r="AF12" s="5">
        <f>AF3+AF5+AF7+AF9</f>
        <v>206</v>
      </c>
      <c r="AG12" s="134">
        <f>AF12/AD12</f>
        <v>0.037536443148688044</v>
      </c>
      <c r="AH12" s="96">
        <f>AH3+AH5+AH7+AH9</f>
        <v>613900000</v>
      </c>
    </row>
    <row r="13" spans="1:34" ht="14.25" customHeight="1">
      <c r="A13" s="186"/>
      <c r="B13" s="72" t="s">
        <v>19</v>
      </c>
      <c r="C13" s="72">
        <v>105</v>
      </c>
      <c r="D13" s="182">
        <v>218</v>
      </c>
      <c r="E13" s="73">
        <v>13</v>
      </c>
      <c r="F13" s="74">
        <v>1</v>
      </c>
      <c r="G13" s="182"/>
      <c r="H13" s="182" t="s">
        <v>966</v>
      </c>
      <c r="I13" s="83"/>
      <c r="J13" s="83"/>
      <c r="K13" s="83"/>
      <c r="L13" s="83"/>
      <c r="M13" s="83"/>
      <c r="N13" s="75">
        <v>8.31</v>
      </c>
      <c r="O13" s="75">
        <v>87</v>
      </c>
      <c r="P13" s="179">
        <v>16</v>
      </c>
      <c r="Q13" s="75">
        <v>7.81</v>
      </c>
      <c r="R13" s="179">
        <v>152</v>
      </c>
      <c r="S13" s="76">
        <v>8.28</v>
      </c>
      <c r="T13" s="181">
        <v>16</v>
      </c>
      <c r="U13" s="76">
        <v>85</v>
      </c>
      <c r="V13" s="76">
        <v>7.2</v>
      </c>
      <c r="W13" s="184">
        <v>152</v>
      </c>
      <c r="X13" s="82">
        <v>3025000</v>
      </c>
      <c r="AA13" s="187"/>
      <c r="AB13" s="1" t="s">
        <v>78</v>
      </c>
      <c r="AC13" s="71" t="s">
        <v>0</v>
      </c>
      <c r="AD13" s="6">
        <f>AD8+AD6+AD4</f>
        <v>166</v>
      </c>
      <c r="AE13" s="6">
        <f>AE8+AE6+AE4</f>
        <v>96</v>
      </c>
      <c r="AF13" s="5">
        <f>AF8+AF6+AF4</f>
        <v>94</v>
      </c>
      <c r="AG13" s="134">
        <f>AF13/AD13</f>
        <v>0.5662650602409639</v>
      </c>
      <c r="AH13" s="96">
        <f>AH4+AH6+AH8</f>
        <v>284350000</v>
      </c>
    </row>
    <row r="14" spans="1:27" ht="14.25" customHeight="1">
      <c r="A14" s="186"/>
      <c r="B14" s="72" t="s">
        <v>20</v>
      </c>
      <c r="C14" s="72">
        <v>113</v>
      </c>
      <c r="D14" s="182"/>
      <c r="E14" s="73">
        <v>42</v>
      </c>
      <c r="F14" s="74">
        <v>7</v>
      </c>
      <c r="G14" s="182"/>
      <c r="H14" s="182"/>
      <c r="I14" s="83">
        <v>8.44</v>
      </c>
      <c r="J14" s="83">
        <v>90</v>
      </c>
      <c r="K14" s="83">
        <v>16</v>
      </c>
      <c r="L14" s="83">
        <v>8.18</v>
      </c>
      <c r="M14" s="83">
        <v>152</v>
      </c>
      <c r="N14" s="75">
        <v>8.34</v>
      </c>
      <c r="O14" s="75">
        <v>85</v>
      </c>
      <c r="P14" s="179"/>
      <c r="Q14" s="75">
        <v>7.17</v>
      </c>
      <c r="R14" s="179"/>
      <c r="S14" s="76">
        <v>8.16</v>
      </c>
      <c r="T14" s="181"/>
      <c r="U14" s="76">
        <v>90</v>
      </c>
      <c r="V14" s="76">
        <v>7.58</v>
      </c>
      <c r="W14" s="184"/>
      <c r="X14" s="82">
        <v>21175000</v>
      </c>
      <c r="AA14" s="14"/>
    </row>
    <row r="15" spans="1:34" ht="14.25" customHeight="1">
      <c r="A15" s="186"/>
      <c r="B15" s="72" t="s">
        <v>22</v>
      </c>
      <c r="C15" s="72">
        <v>99</v>
      </c>
      <c r="D15" s="72">
        <v>99</v>
      </c>
      <c r="E15" s="73">
        <v>5</v>
      </c>
      <c r="F15" s="74">
        <v>4</v>
      </c>
      <c r="G15" s="182"/>
      <c r="H15" s="72" t="s">
        <v>831</v>
      </c>
      <c r="I15" s="83">
        <v>7.6</v>
      </c>
      <c r="J15" s="83">
        <v>94</v>
      </c>
      <c r="K15" s="83">
        <v>15</v>
      </c>
      <c r="L15" s="83">
        <v>7.33</v>
      </c>
      <c r="M15" s="83">
        <v>152</v>
      </c>
      <c r="N15" s="75">
        <v>7.3</v>
      </c>
      <c r="O15" s="75">
        <v>87</v>
      </c>
      <c r="P15" s="75">
        <v>15</v>
      </c>
      <c r="Q15" s="75">
        <v>6.8</v>
      </c>
      <c r="R15" s="75">
        <v>152</v>
      </c>
      <c r="S15" s="76">
        <v>7</v>
      </c>
      <c r="T15" s="84">
        <v>18</v>
      </c>
      <c r="U15" s="76">
        <v>87</v>
      </c>
      <c r="V15" s="76">
        <v>6.51</v>
      </c>
      <c r="W15" s="76">
        <v>152</v>
      </c>
      <c r="X15" s="82">
        <v>11000000</v>
      </c>
      <c r="AA15" s="194" t="s">
        <v>71</v>
      </c>
      <c r="AB15" s="1" t="s">
        <v>0</v>
      </c>
      <c r="AC15" s="9" t="s">
        <v>9</v>
      </c>
      <c r="AD15" s="6">
        <f>AD3+AD4</f>
        <v>1664</v>
      </c>
      <c r="AE15" s="6">
        <f>AE3+AE4</f>
        <v>616</v>
      </c>
      <c r="AF15" s="5">
        <f>AF3+AF4</f>
        <v>107</v>
      </c>
      <c r="AG15" s="134">
        <f>AF15/AD15</f>
        <v>0.06430288461538461</v>
      </c>
      <c r="AH15" s="96">
        <f>AH3+AH4</f>
        <v>322050000</v>
      </c>
    </row>
    <row r="16" spans="1:34" ht="14.25" customHeight="1">
      <c r="A16" s="186"/>
      <c r="B16" s="72" t="s">
        <v>23</v>
      </c>
      <c r="C16" s="72">
        <v>119</v>
      </c>
      <c r="D16" s="182">
        <v>242</v>
      </c>
      <c r="E16" s="73">
        <v>19</v>
      </c>
      <c r="F16" s="74">
        <v>5</v>
      </c>
      <c r="G16" s="182"/>
      <c r="H16" s="182" t="s">
        <v>830</v>
      </c>
      <c r="I16" s="83">
        <v>8.4</v>
      </c>
      <c r="J16" s="183">
        <v>90</v>
      </c>
      <c r="K16" s="183">
        <v>15</v>
      </c>
      <c r="L16" s="83">
        <v>7.92</v>
      </c>
      <c r="M16" s="83">
        <v>152</v>
      </c>
      <c r="N16" s="179">
        <v>8.3</v>
      </c>
      <c r="O16" s="75">
        <v>81</v>
      </c>
      <c r="P16" s="179">
        <v>15</v>
      </c>
      <c r="Q16" s="75">
        <v>7.38</v>
      </c>
      <c r="R16" s="75">
        <v>152</v>
      </c>
      <c r="S16" s="184">
        <v>8.2</v>
      </c>
      <c r="T16" s="181">
        <v>15</v>
      </c>
      <c r="U16" s="76">
        <v>100</v>
      </c>
      <c r="V16" s="76">
        <v>7.5</v>
      </c>
      <c r="W16" s="76">
        <v>152</v>
      </c>
      <c r="X16" s="82">
        <v>15125000</v>
      </c>
      <c r="AA16" s="195"/>
      <c r="AB16" s="1" t="s">
        <v>0</v>
      </c>
      <c r="AC16" s="9" t="s">
        <v>29</v>
      </c>
      <c r="AD16" s="6">
        <f>AD5+AD6</f>
        <v>1616</v>
      </c>
      <c r="AE16" s="6">
        <f>AE5+AE6</f>
        <v>909</v>
      </c>
      <c r="AF16" s="5">
        <f>AF5+AF6</f>
        <v>87</v>
      </c>
      <c r="AG16" s="134">
        <f>AF16/AD16</f>
        <v>0.053836633663366336</v>
      </c>
      <c r="AH16" s="96">
        <f>AH5+AH6</f>
        <v>263500000</v>
      </c>
    </row>
    <row r="17" spans="1:34" ht="14.25" customHeight="1">
      <c r="A17" s="186"/>
      <c r="B17" s="72" t="s">
        <v>24</v>
      </c>
      <c r="C17" s="72">
        <v>123</v>
      </c>
      <c r="D17" s="182"/>
      <c r="E17" s="73">
        <v>25</v>
      </c>
      <c r="F17" s="74">
        <v>5</v>
      </c>
      <c r="G17" s="182"/>
      <c r="H17" s="182"/>
      <c r="I17" s="83">
        <v>8.3</v>
      </c>
      <c r="J17" s="183"/>
      <c r="K17" s="183"/>
      <c r="L17" s="83">
        <v>7.61</v>
      </c>
      <c r="M17" s="83">
        <v>144</v>
      </c>
      <c r="N17" s="179"/>
      <c r="O17" s="75">
        <v>90</v>
      </c>
      <c r="P17" s="179"/>
      <c r="Q17" s="75">
        <v>7.55</v>
      </c>
      <c r="R17" s="75">
        <v>172</v>
      </c>
      <c r="S17" s="184"/>
      <c r="T17" s="181"/>
      <c r="U17" s="76">
        <v>82</v>
      </c>
      <c r="V17" s="76">
        <v>8.13</v>
      </c>
      <c r="W17" s="76">
        <v>144</v>
      </c>
      <c r="X17" s="82">
        <v>15125000</v>
      </c>
      <c r="AA17" s="195"/>
      <c r="AB17" s="1" t="s">
        <v>0</v>
      </c>
      <c r="AC17" s="9" t="s">
        <v>48</v>
      </c>
      <c r="AD17" s="6">
        <f>AD7+AD8</f>
        <v>1113</v>
      </c>
      <c r="AE17" s="6">
        <f>AE7+AE8</f>
        <v>607</v>
      </c>
      <c r="AF17" s="5">
        <f>AF7+AF8</f>
        <v>59</v>
      </c>
      <c r="AG17" s="134">
        <f>AF17/AD17</f>
        <v>0.053009883198562445</v>
      </c>
      <c r="AH17" s="96">
        <f>AH7+AH8</f>
        <v>175475000</v>
      </c>
    </row>
    <row r="18" spans="1:34" ht="14.25" customHeight="1">
      <c r="A18" s="186"/>
      <c r="B18" s="72" t="s">
        <v>25</v>
      </c>
      <c r="C18" s="72">
        <v>108</v>
      </c>
      <c r="D18" s="72">
        <v>108</v>
      </c>
      <c r="E18" s="73">
        <v>68</v>
      </c>
      <c r="F18" s="74">
        <v>4</v>
      </c>
      <c r="G18" s="182"/>
      <c r="H18" s="72" t="s">
        <v>332</v>
      </c>
      <c r="I18" s="83">
        <v>8.37</v>
      </c>
      <c r="J18" s="83">
        <v>82</v>
      </c>
      <c r="K18" s="83">
        <v>15</v>
      </c>
      <c r="L18" s="83">
        <v>6.87</v>
      </c>
      <c r="M18" s="83">
        <v>158</v>
      </c>
      <c r="N18" s="75">
        <v>8.32</v>
      </c>
      <c r="O18" s="75">
        <v>88</v>
      </c>
      <c r="P18" s="75">
        <v>19</v>
      </c>
      <c r="Q18" s="75">
        <v>7.46</v>
      </c>
      <c r="R18" s="75">
        <v>150</v>
      </c>
      <c r="S18" s="76">
        <v>8.29</v>
      </c>
      <c r="T18" s="84">
        <v>19</v>
      </c>
      <c r="U18" s="76">
        <v>90</v>
      </c>
      <c r="V18" s="76">
        <v>7.59</v>
      </c>
      <c r="W18" s="76">
        <v>157</v>
      </c>
      <c r="X18" s="82">
        <v>12100000</v>
      </c>
      <c r="AA18" s="195"/>
      <c r="AB18" s="1" t="s">
        <v>0</v>
      </c>
      <c r="AC18" s="9" t="s">
        <v>335</v>
      </c>
      <c r="AD18" s="6">
        <v>1261</v>
      </c>
      <c r="AE18" s="6">
        <v>486</v>
      </c>
      <c r="AF18" s="5">
        <v>47</v>
      </c>
      <c r="AG18" s="134">
        <f>AF18/AD18</f>
        <v>0.03727200634417129</v>
      </c>
      <c r="AH18" s="96">
        <f>AH9</f>
        <v>137225000</v>
      </c>
    </row>
    <row r="19" spans="1:34" ht="14.25" customHeight="1">
      <c r="A19" s="186"/>
      <c r="B19" s="72" t="s">
        <v>26</v>
      </c>
      <c r="C19" s="72">
        <v>98</v>
      </c>
      <c r="D19" s="72">
        <v>98</v>
      </c>
      <c r="E19" s="73">
        <v>78</v>
      </c>
      <c r="F19" s="74">
        <v>4</v>
      </c>
      <c r="G19" s="182"/>
      <c r="H19" s="72" t="s">
        <v>322</v>
      </c>
      <c r="I19" s="83">
        <v>8.53</v>
      </c>
      <c r="J19" s="83">
        <v>99</v>
      </c>
      <c r="K19" s="83">
        <v>17</v>
      </c>
      <c r="L19" s="83">
        <v>7.94</v>
      </c>
      <c r="M19" s="83">
        <v>149</v>
      </c>
      <c r="N19" s="75">
        <v>8.53</v>
      </c>
      <c r="O19" s="75">
        <v>90</v>
      </c>
      <c r="P19" s="75">
        <v>17</v>
      </c>
      <c r="Q19" s="75">
        <v>7.97</v>
      </c>
      <c r="R19" s="75">
        <v>157</v>
      </c>
      <c r="S19" s="76">
        <v>8.53</v>
      </c>
      <c r="T19" s="84">
        <v>17</v>
      </c>
      <c r="U19" s="76">
        <v>90</v>
      </c>
      <c r="V19" s="76">
        <v>7.78</v>
      </c>
      <c r="W19" s="76">
        <v>157</v>
      </c>
      <c r="X19" s="82">
        <v>12100000</v>
      </c>
      <c r="AA19" s="196"/>
      <c r="AB19" s="187" t="s">
        <v>81</v>
      </c>
      <c r="AC19" s="187"/>
      <c r="AD19" s="10">
        <f>SUM(AD15:AD18)</f>
        <v>5654</v>
      </c>
      <c r="AE19" s="10">
        <f>SUM(AE15:AE18)</f>
        <v>2618</v>
      </c>
      <c r="AF19" s="13">
        <f>SUM(AF15:AF18)</f>
        <v>300</v>
      </c>
      <c r="AG19" s="11">
        <f>AF19/AD19%</f>
        <v>5.3059780686239835</v>
      </c>
      <c r="AH19" s="12">
        <f>SUM(AH15:AH18)</f>
        <v>898250000</v>
      </c>
    </row>
    <row r="20" spans="1:35" ht="14.25" customHeight="1">
      <c r="A20" s="186"/>
      <c r="B20" s="72" t="s">
        <v>27</v>
      </c>
      <c r="C20" s="72">
        <v>89</v>
      </c>
      <c r="D20" s="72">
        <v>89</v>
      </c>
      <c r="E20" s="73">
        <v>59</v>
      </c>
      <c r="F20" s="74">
        <v>3</v>
      </c>
      <c r="G20" s="182"/>
      <c r="H20" s="72" t="s">
        <v>965</v>
      </c>
      <c r="I20" s="83">
        <v>8.53</v>
      </c>
      <c r="J20" s="83">
        <v>100</v>
      </c>
      <c r="K20" s="83">
        <v>19</v>
      </c>
      <c r="L20" s="83">
        <v>7.87</v>
      </c>
      <c r="M20" s="83">
        <v>149</v>
      </c>
      <c r="N20" s="75">
        <v>8.5</v>
      </c>
      <c r="O20" s="75">
        <v>82</v>
      </c>
      <c r="P20" s="75">
        <v>17</v>
      </c>
      <c r="Q20" s="75">
        <v>7.37</v>
      </c>
      <c r="R20" s="75">
        <v>156</v>
      </c>
      <c r="S20" s="76">
        <v>8.32</v>
      </c>
      <c r="T20" s="84">
        <v>17</v>
      </c>
      <c r="U20" s="76">
        <v>99</v>
      </c>
      <c r="V20" s="76">
        <v>7.47</v>
      </c>
      <c r="W20" s="76">
        <v>156</v>
      </c>
      <c r="X20" s="82">
        <v>9075000</v>
      </c>
      <c r="AA20" s="14"/>
      <c r="AH20" s="113"/>
      <c r="AI20" s="114"/>
    </row>
    <row r="21" spans="1:30" ht="14.25" customHeight="1">
      <c r="A21" s="186"/>
      <c r="B21" s="72" t="s">
        <v>28</v>
      </c>
      <c r="C21" s="72">
        <v>99</v>
      </c>
      <c r="D21" s="72">
        <v>99</v>
      </c>
      <c r="E21" s="73">
        <v>27</v>
      </c>
      <c r="F21" s="74">
        <v>4</v>
      </c>
      <c r="G21" s="182"/>
      <c r="H21" s="72" t="s">
        <v>831</v>
      </c>
      <c r="I21" s="83">
        <v>8.17</v>
      </c>
      <c r="J21" s="83">
        <v>90</v>
      </c>
      <c r="K21" s="83">
        <v>18</v>
      </c>
      <c r="L21" s="83">
        <v>7.27</v>
      </c>
      <c r="M21" s="83">
        <v>157</v>
      </c>
      <c r="N21" s="75">
        <v>8.09</v>
      </c>
      <c r="O21" s="75">
        <v>93</v>
      </c>
      <c r="P21" s="75">
        <v>16</v>
      </c>
      <c r="Q21" s="75">
        <v>6.88</v>
      </c>
      <c r="R21" s="75">
        <v>157</v>
      </c>
      <c r="S21" s="76">
        <v>8</v>
      </c>
      <c r="T21" s="84">
        <v>19</v>
      </c>
      <c r="U21" s="76">
        <v>82</v>
      </c>
      <c r="V21" s="76">
        <v>7.92</v>
      </c>
      <c r="W21" s="76">
        <v>158</v>
      </c>
      <c r="X21" s="82">
        <v>12100000</v>
      </c>
      <c r="AA21" s="188" t="s">
        <v>299</v>
      </c>
      <c r="AB21" s="189"/>
      <c r="AC21" s="188" t="s">
        <v>300</v>
      </c>
      <c r="AD21" s="189"/>
    </row>
    <row r="22" spans="1:30" ht="14.25" customHeight="1">
      <c r="A22" s="185" t="s">
        <v>292</v>
      </c>
      <c r="B22" s="185"/>
      <c r="C22" s="70">
        <f>SUM(C3:C21)</f>
        <v>1664</v>
      </c>
      <c r="D22" s="70">
        <f>SUM(D3:D21)</f>
        <v>1664</v>
      </c>
      <c r="E22" s="70">
        <f>SUM(E3:E21)</f>
        <v>616</v>
      </c>
      <c r="F22" s="70">
        <f>SUM(F3:F21)</f>
        <v>107</v>
      </c>
      <c r="G22" s="15"/>
      <c r="H22" s="15"/>
      <c r="I22" s="78"/>
      <c r="J22" s="78"/>
      <c r="K22" s="78"/>
      <c r="L22" s="78"/>
      <c r="M22" s="78"/>
      <c r="N22" s="15"/>
      <c r="O22" s="15"/>
      <c r="P22" s="15"/>
      <c r="Q22" s="15"/>
      <c r="R22" s="15"/>
      <c r="S22" s="15"/>
      <c r="T22" s="85"/>
      <c r="U22" s="16"/>
      <c r="V22" s="16"/>
      <c r="W22" s="16"/>
      <c r="X22" s="16">
        <f>SUM(X3:X21)</f>
        <v>322050000</v>
      </c>
      <c r="Y22" s="101"/>
      <c r="Z22" s="101"/>
      <c r="AA22" s="36" t="s">
        <v>127</v>
      </c>
      <c r="AB22" s="37">
        <v>665000</v>
      </c>
      <c r="AC22" s="198">
        <f>AB22*5</f>
        <v>3325000</v>
      </c>
      <c r="AD22" s="199"/>
    </row>
    <row r="23" spans="1:30" ht="14.25" customHeight="1">
      <c r="A23" s="182" t="s">
        <v>29</v>
      </c>
      <c r="B23" s="86" t="s">
        <v>31</v>
      </c>
      <c r="C23" s="86">
        <v>16</v>
      </c>
      <c r="D23" s="86">
        <v>16</v>
      </c>
      <c r="E23" s="87">
        <v>13</v>
      </c>
      <c r="F23" s="88">
        <v>13</v>
      </c>
      <c r="G23" s="180" t="s">
        <v>323</v>
      </c>
      <c r="H23" s="86" t="s">
        <v>324</v>
      </c>
      <c r="I23" s="89">
        <v>8.06</v>
      </c>
      <c r="J23" s="89">
        <v>84</v>
      </c>
      <c r="K23" s="89">
        <v>17</v>
      </c>
      <c r="L23" s="89">
        <v>7.63</v>
      </c>
      <c r="M23" s="89">
        <v>108</v>
      </c>
      <c r="N23" s="90">
        <v>8.05</v>
      </c>
      <c r="O23" s="90">
        <v>80</v>
      </c>
      <c r="P23" s="90">
        <v>21</v>
      </c>
      <c r="Q23" s="90">
        <v>7.93</v>
      </c>
      <c r="R23" s="90">
        <v>112</v>
      </c>
      <c r="S23" s="91"/>
      <c r="T23" s="93"/>
      <c r="U23" s="91"/>
      <c r="V23" s="91"/>
      <c r="W23" s="91"/>
      <c r="X23" s="92">
        <v>39325000</v>
      </c>
      <c r="Y23" s="102"/>
      <c r="AA23" s="36" t="s">
        <v>301</v>
      </c>
      <c r="AB23" s="37">
        <v>605000</v>
      </c>
      <c r="AC23" s="198">
        <f>AB23*5</f>
        <v>3025000</v>
      </c>
      <c r="AD23" s="199"/>
    </row>
    <row r="24" spans="1:30" ht="14.25" customHeight="1">
      <c r="A24" s="182"/>
      <c r="B24" s="86" t="s">
        <v>47</v>
      </c>
      <c r="C24" s="86">
        <v>27</v>
      </c>
      <c r="D24" s="86">
        <v>27</v>
      </c>
      <c r="E24" s="87">
        <v>15</v>
      </c>
      <c r="F24" s="88">
        <v>15</v>
      </c>
      <c r="G24" s="180"/>
      <c r="H24" s="86" t="s">
        <v>325</v>
      </c>
      <c r="I24" s="89">
        <v>8.02</v>
      </c>
      <c r="J24" s="89">
        <v>80</v>
      </c>
      <c r="K24" s="89">
        <v>24</v>
      </c>
      <c r="L24" s="89">
        <v>7.79</v>
      </c>
      <c r="M24" s="89">
        <v>114</v>
      </c>
      <c r="N24" s="90">
        <v>8</v>
      </c>
      <c r="O24" s="90">
        <v>92</v>
      </c>
      <c r="P24" s="90">
        <v>24</v>
      </c>
      <c r="Q24" s="90">
        <v>7.62</v>
      </c>
      <c r="R24" s="90">
        <v>114</v>
      </c>
      <c r="S24" s="91"/>
      <c r="T24" s="93"/>
      <c r="U24" s="91"/>
      <c r="V24" s="91"/>
      <c r="W24" s="91"/>
      <c r="X24" s="92">
        <v>45375000</v>
      </c>
      <c r="Y24" s="102"/>
      <c r="AA24" s="36" t="s">
        <v>105</v>
      </c>
      <c r="AB24" s="37">
        <v>550000</v>
      </c>
      <c r="AC24" s="198">
        <f>AB24*5</f>
        <v>2750000</v>
      </c>
      <c r="AD24" s="199"/>
    </row>
    <row r="25" spans="1:27" ht="14.25" customHeight="1">
      <c r="A25" s="182"/>
      <c r="B25" s="72" t="s">
        <v>30</v>
      </c>
      <c r="C25" s="72">
        <v>100</v>
      </c>
      <c r="D25" s="72">
        <v>100</v>
      </c>
      <c r="E25" s="73">
        <v>55</v>
      </c>
      <c r="F25" s="74">
        <v>4</v>
      </c>
      <c r="G25" s="182" t="s">
        <v>331</v>
      </c>
      <c r="H25" s="72" t="s">
        <v>1</v>
      </c>
      <c r="I25" s="83">
        <v>8.26</v>
      </c>
      <c r="J25" s="83">
        <v>86</v>
      </c>
      <c r="K25" s="83">
        <v>17</v>
      </c>
      <c r="L25" s="83">
        <v>7.46</v>
      </c>
      <c r="M25" s="83">
        <v>100</v>
      </c>
      <c r="N25" s="75">
        <v>8.14</v>
      </c>
      <c r="O25" s="75">
        <v>93</v>
      </c>
      <c r="P25" s="75">
        <v>25</v>
      </c>
      <c r="Q25" s="75">
        <v>7.58</v>
      </c>
      <c r="R25" s="75">
        <v>113</v>
      </c>
      <c r="S25" s="76">
        <v>8.14</v>
      </c>
      <c r="T25" s="84">
        <v>21</v>
      </c>
      <c r="U25" s="76">
        <v>85</v>
      </c>
      <c r="V25" s="76">
        <v>7.39</v>
      </c>
      <c r="W25" s="76">
        <v>109</v>
      </c>
      <c r="X25" s="82">
        <v>12100000</v>
      </c>
      <c r="Y25" s="102"/>
      <c r="AA25" s="14"/>
    </row>
    <row r="26" spans="1:27" ht="14.25" customHeight="1">
      <c r="A26" s="182"/>
      <c r="B26" s="72" t="s">
        <v>32</v>
      </c>
      <c r="C26" s="72">
        <v>101</v>
      </c>
      <c r="D26" s="182">
        <v>217</v>
      </c>
      <c r="E26" s="73">
        <v>83</v>
      </c>
      <c r="F26" s="74">
        <v>5</v>
      </c>
      <c r="G26" s="182"/>
      <c r="H26" s="182" t="s">
        <v>832</v>
      </c>
      <c r="I26" s="83">
        <v>8.56</v>
      </c>
      <c r="J26" s="83">
        <v>97</v>
      </c>
      <c r="K26" s="83">
        <v>17</v>
      </c>
      <c r="L26" s="83">
        <v>8.01</v>
      </c>
      <c r="M26" s="83">
        <v>110</v>
      </c>
      <c r="N26" s="75">
        <v>8.47</v>
      </c>
      <c r="O26" s="75">
        <v>83</v>
      </c>
      <c r="P26" s="179">
        <v>17</v>
      </c>
      <c r="Q26" s="75">
        <v>8.09</v>
      </c>
      <c r="R26" s="75">
        <v>110</v>
      </c>
      <c r="S26" s="76">
        <v>8.38</v>
      </c>
      <c r="T26" s="84">
        <v>21</v>
      </c>
      <c r="U26" s="76">
        <v>83</v>
      </c>
      <c r="V26" s="76">
        <v>7.77</v>
      </c>
      <c r="W26" s="76">
        <v>109</v>
      </c>
      <c r="X26" s="82">
        <v>15125000</v>
      </c>
      <c r="Y26" s="102"/>
      <c r="AA26" s="14"/>
    </row>
    <row r="27" spans="1:27" ht="14.25" customHeight="1">
      <c r="A27" s="182"/>
      <c r="B27" s="72" t="s">
        <v>33</v>
      </c>
      <c r="C27" s="72">
        <v>116</v>
      </c>
      <c r="D27" s="182"/>
      <c r="E27" s="73">
        <v>81</v>
      </c>
      <c r="F27" s="74">
        <v>4</v>
      </c>
      <c r="G27" s="182"/>
      <c r="H27" s="182"/>
      <c r="I27" s="83">
        <v>8.53</v>
      </c>
      <c r="J27" s="83">
        <v>90</v>
      </c>
      <c r="K27" s="83">
        <v>20</v>
      </c>
      <c r="L27" s="83">
        <v>7.99</v>
      </c>
      <c r="M27" s="83">
        <v>107</v>
      </c>
      <c r="N27" s="75">
        <v>8.5</v>
      </c>
      <c r="O27" s="75">
        <v>80</v>
      </c>
      <c r="P27" s="179"/>
      <c r="Q27" s="75">
        <v>8.36</v>
      </c>
      <c r="R27" s="75">
        <v>101</v>
      </c>
      <c r="S27" s="76">
        <v>8.44</v>
      </c>
      <c r="T27" s="84">
        <v>17</v>
      </c>
      <c r="U27" s="76">
        <v>80</v>
      </c>
      <c r="V27" s="76">
        <v>8.22</v>
      </c>
      <c r="W27" s="76">
        <v>105</v>
      </c>
      <c r="X27" s="82">
        <v>12100000</v>
      </c>
      <c r="Y27" s="102"/>
      <c r="AA27" s="14"/>
    </row>
    <row r="28" spans="1:27" ht="14.25" customHeight="1">
      <c r="A28" s="182"/>
      <c r="B28" s="72" t="s">
        <v>34</v>
      </c>
      <c r="C28" s="72">
        <v>103</v>
      </c>
      <c r="D28" s="72">
        <v>103</v>
      </c>
      <c r="E28" s="73">
        <v>45</v>
      </c>
      <c r="F28" s="74">
        <v>4</v>
      </c>
      <c r="G28" s="182"/>
      <c r="H28" s="72" t="s">
        <v>326</v>
      </c>
      <c r="I28" s="83">
        <v>8.31</v>
      </c>
      <c r="J28" s="83">
        <v>88</v>
      </c>
      <c r="K28" s="83">
        <v>21</v>
      </c>
      <c r="L28" s="83">
        <v>7.89</v>
      </c>
      <c r="M28" s="83">
        <v>109</v>
      </c>
      <c r="N28" s="75">
        <v>8.15</v>
      </c>
      <c r="O28" s="75">
        <v>100</v>
      </c>
      <c r="P28" s="75">
        <v>17</v>
      </c>
      <c r="Q28" s="75">
        <v>7.51</v>
      </c>
      <c r="R28" s="75">
        <v>113</v>
      </c>
      <c r="S28" s="76">
        <v>8.13</v>
      </c>
      <c r="T28" s="84">
        <v>20</v>
      </c>
      <c r="U28" s="76">
        <v>85</v>
      </c>
      <c r="V28" s="76">
        <v>7.34</v>
      </c>
      <c r="W28" s="76">
        <v>112</v>
      </c>
      <c r="X28" s="82">
        <v>12100000</v>
      </c>
      <c r="Y28" s="102"/>
      <c r="AA28" s="14"/>
    </row>
    <row r="29" spans="1:27" ht="14.25" customHeight="1">
      <c r="A29" s="182"/>
      <c r="B29" s="72" t="s">
        <v>35</v>
      </c>
      <c r="C29" s="72">
        <v>97</v>
      </c>
      <c r="D29" s="182">
        <v>192</v>
      </c>
      <c r="E29" s="73">
        <v>31</v>
      </c>
      <c r="F29" s="74">
        <v>2</v>
      </c>
      <c r="G29" s="182"/>
      <c r="H29" s="182" t="s">
        <v>967</v>
      </c>
      <c r="I29" s="83">
        <v>9.03</v>
      </c>
      <c r="J29" s="83">
        <v>98</v>
      </c>
      <c r="K29" s="83">
        <v>18</v>
      </c>
      <c r="L29" s="83">
        <v>8.92</v>
      </c>
      <c r="M29" s="83">
        <v>98</v>
      </c>
      <c r="N29" s="75">
        <v>8.36</v>
      </c>
      <c r="O29" s="75">
        <v>88</v>
      </c>
      <c r="P29" s="179">
        <v>18</v>
      </c>
      <c r="Q29" s="75">
        <v>8.38</v>
      </c>
      <c r="R29" s="75">
        <v>102</v>
      </c>
      <c r="S29" s="76">
        <v>8.06</v>
      </c>
      <c r="T29" s="84">
        <v>18</v>
      </c>
      <c r="U29" s="76">
        <v>90</v>
      </c>
      <c r="V29" s="76">
        <v>8.04</v>
      </c>
      <c r="W29" s="76">
        <v>102</v>
      </c>
      <c r="X29" s="82">
        <v>6350000</v>
      </c>
      <c r="Y29" s="102"/>
      <c r="AA29" s="14"/>
    </row>
    <row r="30" spans="1:27" ht="14.25" customHeight="1">
      <c r="A30" s="182"/>
      <c r="B30" s="72" t="s">
        <v>36</v>
      </c>
      <c r="C30" s="72">
        <v>95</v>
      </c>
      <c r="D30" s="182"/>
      <c r="E30" s="73">
        <v>36</v>
      </c>
      <c r="F30" s="74">
        <v>5</v>
      </c>
      <c r="G30" s="182"/>
      <c r="H30" s="182"/>
      <c r="I30" s="83">
        <v>8.34</v>
      </c>
      <c r="J30" s="83">
        <v>95</v>
      </c>
      <c r="K30" s="83">
        <v>16</v>
      </c>
      <c r="L30" s="83">
        <v>7.77</v>
      </c>
      <c r="M30" s="83">
        <v>114</v>
      </c>
      <c r="N30" s="75">
        <v>8.31</v>
      </c>
      <c r="O30" s="75">
        <v>95</v>
      </c>
      <c r="P30" s="179"/>
      <c r="Q30" s="75">
        <v>7.88</v>
      </c>
      <c r="R30" s="75">
        <v>107</v>
      </c>
      <c r="S30" s="76">
        <v>8.13</v>
      </c>
      <c r="T30" s="84">
        <v>16</v>
      </c>
      <c r="U30" s="76">
        <v>85</v>
      </c>
      <c r="V30" s="76">
        <v>7.54</v>
      </c>
      <c r="W30" s="76">
        <v>114</v>
      </c>
      <c r="X30" s="82">
        <v>15125000</v>
      </c>
      <c r="Y30" s="102"/>
      <c r="AA30" s="14"/>
    </row>
    <row r="31" spans="1:27" ht="14.25" customHeight="1">
      <c r="A31" s="182"/>
      <c r="B31" s="72" t="s">
        <v>37</v>
      </c>
      <c r="C31" s="72">
        <v>118</v>
      </c>
      <c r="D31" s="72">
        <v>118</v>
      </c>
      <c r="E31" s="73">
        <v>25</v>
      </c>
      <c r="F31" s="74">
        <v>4</v>
      </c>
      <c r="G31" s="182"/>
      <c r="H31" s="72" t="s">
        <v>968</v>
      </c>
      <c r="I31" s="83">
        <v>8.03</v>
      </c>
      <c r="J31" s="83">
        <v>90</v>
      </c>
      <c r="K31" s="83">
        <v>17</v>
      </c>
      <c r="L31" s="83">
        <v>7.87</v>
      </c>
      <c r="M31" s="83">
        <v>104</v>
      </c>
      <c r="N31" s="75">
        <v>7.95</v>
      </c>
      <c r="O31" s="75">
        <v>94</v>
      </c>
      <c r="P31" s="75">
        <v>21</v>
      </c>
      <c r="Q31" s="75">
        <v>7.39</v>
      </c>
      <c r="R31" s="75">
        <v>116</v>
      </c>
      <c r="S31" s="76">
        <v>7.93</v>
      </c>
      <c r="T31" s="84">
        <v>20</v>
      </c>
      <c r="U31" s="76">
        <v>82</v>
      </c>
      <c r="V31" s="76">
        <v>7.3</v>
      </c>
      <c r="W31" s="76">
        <v>115</v>
      </c>
      <c r="X31" s="82">
        <v>11825000</v>
      </c>
      <c r="Y31" s="102"/>
      <c r="AA31" s="14"/>
    </row>
    <row r="32" spans="1:27" ht="14.25" customHeight="1">
      <c r="A32" s="182"/>
      <c r="B32" s="72" t="s">
        <v>38</v>
      </c>
      <c r="C32" s="72">
        <v>102</v>
      </c>
      <c r="D32" s="72">
        <v>102</v>
      </c>
      <c r="E32" s="73">
        <v>52</v>
      </c>
      <c r="F32" s="74">
        <v>4</v>
      </c>
      <c r="G32" s="182"/>
      <c r="H32" s="72" t="s">
        <v>349</v>
      </c>
      <c r="I32" s="83">
        <v>8.73</v>
      </c>
      <c r="J32" s="83">
        <v>85</v>
      </c>
      <c r="K32" s="83">
        <v>15</v>
      </c>
      <c r="L32" s="83">
        <v>7.6</v>
      </c>
      <c r="M32" s="83">
        <v>107</v>
      </c>
      <c r="N32" s="75">
        <v>8.42</v>
      </c>
      <c r="O32" s="75">
        <v>85</v>
      </c>
      <c r="P32" s="75">
        <v>18</v>
      </c>
      <c r="Q32" s="75">
        <v>7.84</v>
      </c>
      <c r="R32" s="75">
        <v>111</v>
      </c>
      <c r="S32" s="76">
        <v>8.4</v>
      </c>
      <c r="T32" s="84">
        <v>15</v>
      </c>
      <c r="U32" s="76">
        <v>90</v>
      </c>
      <c r="V32" s="76">
        <v>7.57</v>
      </c>
      <c r="W32" s="76">
        <v>119</v>
      </c>
      <c r="X32" s="82">
        <v>12100000</v>
      </c>
      <c r="Y32" s="102"/>
      <c r="AA32" s="14"/>
    </row>
    <row r="33" spans="1:27" ht="14.25" customHeight="1">
      <c r="A33" s="182"/>
      <c r="B33" s="72" t="s">
        <v>39</v>
      </c>
      <c r="C33" s="72">
        <v>98</v>
      </c>
      <c r="D33" s="182">
        <v>191</v>
      </c>
      <c r="E33" s="73">
        <v>53</v>
      </c>
      <c r="F33" s="74">
        <v>2</v>
      </c>
      <c r="G33" s="182"/>
      <c r="H33" s="182" t="s">
        <v>969</v>
      </c>
      <c r="I33" s="183">
        <v>8.67</v>
      </c>
      <c r="J33" s="83">
        <v>85</v>
      </c>
      <c r="K33" s="183">
        <v>18</v>
      </c>
      <c r="L33" s="83">
        <v>8.17</v>
      </c>
      <c r="M33" s="83">
        <v>102</v>
      </c>
      <c r="N33" s="75">
        <v>8.48</v>
      </c>
      <c r="O33" s="75">
        <v>95</v>
      </c>
      <c r="P33" s="75">
        <v>25</v>
      </c>
      <c r="Q33" s="75">
        <v>8.1</v>
      </c>
      <c r="R33" s="75">
        <v>113</v>
      </c>
      <c r="S33" s="76">
        <v>8.45</v>
      </c>
      <c r="T33" s="84">
        <v>22</v>
      </c>
      <c r="U33" s="76">
        <v>85</v>
      </c>
      <c r="V33" s="76">
        <v>7.73</v>
      </c>
      <c r="W33" s="76">
        <v>110</v>
      </c>
      <c r="X33" s="82">
        <v>6050000</v>
      </c>
      <c r="Y33" s="102"/>
      <c r="AA33" s="14"/>
    </row>
    <row r="34" spans="1:27" ht="14.25" customHeight="1">
      <c r="A34" s="182"/>
      <c r="B34" s="72" t="s">
        <v>40</v>
      </c>
      <c r="C34" s="72">
        <v>93</v>
      </c>
      <c r="D34" s="182"/>
      <c r="E34" s="73">
        <v>63</v>
      </c>
      <c r="F34" s="74">
        <v>5</v>
      </c>
      <c r="G34" s="182"/>
      <c r="H34" s="182"/>
      <c r="I34" s="183"/>
      <c r="J34" s="83">
        <v>83</v>
      </c>
      <c r="K34" s="183"/>
      <c r="L34" s="83">
        <v>7.57</v>
      </c>
      <c r="M34" s="83">
        <v>106</v>
      </c>
      <c r="N34" s="75">
        <v>8.5</v>
      </c>
      <c r="O34" s="75">
        <v>82</v>
      </c>
      <c r="P34" s="75">
        <v>15</v>
      </c>
      <c r="Q34" s="75">
        <v>7.65</v>
      </c>
      <c r="R34" s="75">
        <v>114</v>
      </c>
      <c r="S34" s="76">
        <v>8.42</v>
      </c>
      <c r="T34" s="84">
        <v>18</v>
      </c>
      <c r="U34" s="76">
        <v>90</v>
      </c>
      <c r="V34" s="76">
        <v>7.19</v>
      </c>
      <c r="W34" s="76">
        <v>114</v>
      </c>
      <c r="X34" s="82">
        <v>15125000</v>
      </c>
      <c r="Y34" s="102"/>
      <c r="AA34" s="14"/>
    </row>
    <row r="35" spans="1:27" ht="14.25" customHeight="1">
      <c r="A35" s="182"/>
      <c r="B35" s="72" t="s">
        <v>41</v>
      </c>
      <c r="C35" s="72">
        <v>107</v>
      </c>
      <c r="D35" s="72">
        <v>107</v>
      </c>
      <c r="E35" s="73">
        <v>83</v>
      </c>
      <c r="F35" s="74">
        <v>4</v>
      </c>
      <c r="G35" s="182"/>
      <c r="H35" s="72" t="s">
        <v>970</v>
      </c>
      <c r="I35" s="83">
        <v>8.19</v>
      </c>
      <c r="J35" s="83">
        <v>95</v>
      </c>
      <c r="K35" s="83">
        <v>16</v>
      </c>
      <c r="L35" s="83">
        <v>7.49</v>
      </c>
      <c r="M35" s="83">
        <v>103</v>
      </c>
      <c r="N35" s="75">
        <v>8.19</v>
      </c>
      <c r="O35" s="75">
        <v>90</v>
      </c>
      <c r="P35" s="75">
        <v>16</v>
      </c>
      <c r="Q35" s="75">
        <v>7.44</v>
      </c>
      <c r="R35" s="75">
        <v>106</v>
      </c>
      <c r="S35" s="76">
        <v>8.09</v>
      </c>
      <c r="T35" s="84">
        <v>16</v>
      </c>
      <c r="U35" s="76">
        <v>83</v>
      </c>
      <c r="V35" s="76">
        <v>7.55</v>
      </c>
      <c r="W35" s="76">
        <v>103</v>
      </c>
      <c r="X35" s="82">
        <v>12100000</v>
      </c>
      <c r="Y35" s="102"/>
      <c r="AA35" s="14"/>
    </row>
    <row r="36" spans="1:27" ht="14.25" customHeight="1">
      <c r="A36" s="182"/>
      <c r="B36" s="72" t="s">
        <v>42</v>
      </c>
      <c r="C36" s="72">
        <v>105</v>
      </c>
      <c r="D36" s="72">
        <v>105</v>
      </c>
      <c r="E36" s="73">
        <v>47</v>
      </c>
      <c r="F36" s="74">
        <v>4</v>
      </c>
      <c r="G36" s="182"/>
      <c r="H36" s="72" t="s">
        <v>833</v>
      </c>
      <c r="I36" s="83">
        <v>8.85</v>
      </c>
      <c r="J36" s="83">
        <v>100</v>
      </c>
      <c r="K36" s="83">
        <v>20</v>
      </c>
      <c r="L36" s="83">
        <v>8.31</v>
      </c>
      <c r="M36" s="83">
        <v>104</v>
      </c>
      <c r="N36" s="75">
        <v>8.73</v>
      </c>
      <c r="O36" s="75">
        <v>92</v>
      </c>
      <c r="P36" s="75">
        <v>20</v>
      </c>
      <c r="Q36" s="75">
        <v>8.06</v>
      </c>
      <c r="R36" s="75">
        <v>104</v>
      </c>
      <c r="S36" s="76">
        <v>8.68</v>
      </c>
      <c r="T36" s="84">
        <v>20</v>
      </c>
      <c r="U36" s="76">
        <v>84</v>
      </c>
      <c r="V36" s="76">
        <v>8.22</v>
      </c>
      <c r="W36" s="76">
        <v>108</v>
      </c>
      <c r="X36" s="82">
        <v>12400000</v>
      </c>
      <c r="Y36" s="102"/>
      <c r="AA36" s="14"/>
    </row>
    <row r="37" spans="1:27" ht="14.25" customHeight="1">
      <c r="A37" s="182"/>
      <c r="B37" s="72" t="s">
        <v>43</v>
      </c>
      <c r="C37" s="72">
        <v>89</v>
      </c>
      <c r="D37" s="72">
        <v>89</v>
      </c>
      <c r="E37" s="73">
        <v>63</v>
      </c>
      <c r="F37" s="74">
        <v>3</v>
      </c>
      <c r="G37" s="182"/>
      <c r="H37" s="72" t="s">
        <v>965</v>
      </c>
      <c r="I37" s="83">
        <v>8.08</v>
      </c>
      <c r="J37" s="83">
        <v>90</v>
      </c>
      <c r="K37" s="83">
        <v>19</v>
      </c>
      <c r="L37" s="83">
        <v>7.39</v>
      </c>
      <c r="M37" s="83">
        <v>118</v>
      </c>
      <c r="N37" s="75">
        <v>8.03</v>
      </c>
      <c r="O37" s="75">
        <v>81</v>
      </c>
      <c r="P37" s="75">
        <v>20</v>
      </c>
      <c r="Q37" s="75">
        <v>7.06</v>
      </c>
      <c r="R37" s="75">
        <v>116</v>
      </c>
      <c r="S37" s="76">
        <v>7.98</v>
      </c>
      <c r="T37" s="84">
        <v>27</v>
      </c>
      <c r="U37" s="76">
        <v>81</v>
      </c>
      <c r="V37" s="76">
        <v>7.63</v>
      </c>
      <c r="W37" s="76">
        <v>117</v>
      </c>
      <c r="X37" s="82">
        <v>9075000</v>
      </c>
      <c r="Y37" s="102"/>
      <c r="AA37" s="14"/>
    </row>
    <row r="38" spans="1:27" ht="14.25" customHeight="1">
      <c r="A38" s="182"/>
      <c r="B38" s="72" t="s">
        <v>44</v>
      </c>
      <c r="C38" s="72">
        <v>79</v>
      </c>
      <c r="D38" s="72">
        <v>79</v>
      </c>
      <c r="E38" s="73">
        <v>66</v>
      </c>
      <c r="F38" s="74">
        <v>3</v>
      </c>
      <c r="G38" s="182"/>
      <c r="H38" s="72" t="s">
        <v>328</v>
      </c>
      <c r="I38" s="83">
        <v>8.39</v>
      </c>
      <c r="J38" s="83">
        <v>90</v>
      </c>
      <c r="K38" s="83">
        <v>19</v>
      </c>
      <c r="L38" s="83">
        <v>7.65</v>
      </c>
      <c r="M38" s="83">
        <v>118</v>
      </c>
      <c r="N38" s="75">
        <v>8.37</v>
      </c>
      <c r="O38" s="75">
        <v>93</v>
      </c>
      <c r="P38" s="75">
        <v>19</v>
      </c>
      <c r="Q38" s="75">
        <v>8.04</v>
      </c>
      <c r="R38" s="75">
        <v>107</v>
      </c>
      <c r="S38" s="76">
        <v>8.32</v>
      </c>
      <c r="T38" s="84">
        <v>19</v>
      </c>
      <c r="U38" s="76">
        <v>90</v>
      </c>
      <c r="V38" s="76">
        <v>7.42</v>
      </c>
      <c r="W38" s="76">
        <v>114</v>
      </c>
      <c r="X38" s="82">
        <v>9075000</v>
      </c>
      <c r="Y38" s="102"/>
      <c r="AA38" s="14"/>
    </row>
    <row r="39" spans="1:27" ht="14.25" customHeight="1">
      <c r="A39" s="182"/>
      <c r="B39" s="72" t="s">
        <v>45</v>
      </c>
      <c r="C39" s="72">
        <v>92</v>
      </c>
      <c r="D39" s="72">
        <v>92</v>
      </c>
      <c r="E39" s="73">
        <v>48</v>
      </c>
      <c r="F39" s="74">
        <v>3</v>
      </c>
      <c r="G39" s="182"/>
      <c r="H39" s="72" t="s">
        <v>971</v>
      </c>
      <c r="I39" s="83">
        <v>8.33</v>
      </c>
      <c r="J39" s="83">
        <v>85</v>
      </c>
      <c r="K39" s="83">
        <v>23</v>
      </c>
      <c r="L39" s="83">
        <v>7.03</v>
      </c>
      <c r="M39" s="83">
        <v>111</v>
      </c>
      <c r="N39" s="75">
        <v>8.13</v>
      </c>
      <c r="O39" s="75">
        <v>88</v>
      </c>
      <c r="P39" s="75">
        <v>19</v>
      </c>
      <c r="Q39" s="75">
        <v>6.92</v>
      </c>
      <c r="R39" s="75">
        <v>103</v>
      </c>
      <c r="S39" s="76">
        <v>8.04</v>
      </c>
      <c r="T39" s="84">
        <v>27</v>
      </c>
      <c r="U39" s="76">
        <v>85</v>
      </c>
      <c r="V39" s="76">
        <v>7.62</v>
      </c>
      <c r="W39" s="76">
        <v>115</v>
      </c>
      <c r="X39" s="82">
        <v>9075000</v>
      </c>
      <c r="Y39" s="102"/>
      <c r="AA39" s="14"/>
    </row>
    <row r="40" spans="1:27" ht="14.25" customHeight="1">
      <c r="A40" s="182"/>
      <c r="B40" s="72" t="s">
        <v>46</v>
      </c>
      <c r="C40" s="72">
        <v>78</v>
      </c>
      <c r="D40" s="72">
        <v>78</v>
      </c>
      <c r="E40" s="73">
        <v>50</v>
      </c>
      <c r="F40" s="74">
        <v>3</v>
      </c>
      <c r="G40" s="182"/>
      <c r="H40" s="72" t="s">
        <v>327</v>
      </c>
      <c r="I40" s="83">
        <v>8.11</v>
      </c>
      <c r="J40" s="83">
        <v>93</v>
      </c>
      <c r="K40" s="83">
        <v>23</v>
      </c>
      <c r="L40" s="83">
        <v>7.07</v>
      </c>
      <c r="M40" s="83">
        <v>114</v>
      </c>
      <c r="N40" s="75">
        <v>8.08</v>
      </c>
      <c r="O40" s="75">
        <v>82</v>
      </c>
      <c r="P40" s="75">
        <v>19</v>
      </c>
      <c r="Q40" s="75">
        <v>7.25</v>
      </c>
      <c r="R40" s="75">
        <v>118</v>
      </c>
      <c r="S40" s="76">
        <v>8.03</v>
      </c>
      <c r="T40" s="84">
        <v>19</v>
      </c>
      <c r="U40" s="76">
        <v>90</v>
      </c>
      <c r="V40" s="76">
        <v>7.36</v>
      </c>
      <c r="W40" s="76">
        <v>120</v>
      </c>
      <c r="X40" s="82">
        <v>9075000</v>
      </c>
      <c r="Y40" s="102"/>
      <c r="AA40" s="14"/>
    </row>
    <row r="41" spans="1:26" ht="14.25" customHeight="1">
      <c r="A41" s="185" t="s">
        <v>292</v>
      </c>
      <c r="B41" s="185"/>
      <c r="C41" s="70">
        <f>SUM(C23:C40)</f>
        <v>1616</v>
      </c>
      <c r="D41" s="70">
        <f>SUM(D23:D40)</f>
        <v>1616</v>
      </c>
      <c r="E41" s="70">
        <f>SUM(E23:E40)</f>
        <v>909</v>
      </c>
      <c r="F41" s="70">
        <f>SUM(F23:F40)</f>
        <v>87</v>
      </c>
      <c r="G41" s="15"/>
      <c r="H41" s="15"/>
      <c r="I41" s="78"/>
      <c r="J41" s="78"/>
      <c r="K41" s="78"/>
      <c r="L41" s="78"/>
      <c r="M41" s="78"/>
      <c r="N41" s="15"/>
      <c r="O41" s="15"/>
      <c r="P41" s="15"/>
      <c r="Q41" s="15"/>
      <c r="R41" s="15"/>
      <c r="S41" s="15"/>
      <c r="T41" s="85"/>
      <c r="U41" s="16"/>
      <c r="V41" s="16"/>
      <c r="W41" s="16"/>
      <c r="X41" s="16">
        <f>SUM(X23:X40)</f>
        <v>263500000</v>
      </c>
      <c r="Y41" s="101"/>
      <c r="Z41" s="101"/>
    </row>
    <row r="42" spans="1:27" ht="14.25" customHeight="1">
      <c r="A42" s="182" t="s">
        <v>48</v>
      </c>
      <c r="B42" s="86" t="s">
        <v>50</v>
      </c>
      <c r="C42" s="86">
        <v>17</v>
      </c>
      <c r="D42" s="86">
        <v>17</v>
      </c>
      <c r="E42" s="87">
        <v>11</v>
      </c>
      <c r="F42" s="88">
        <v>11</v>
      </c>
      <c r="G42" s="180" t="s">
        <v>838</v>
      </c>
      <c r="H42" s="86" t="s">
        <v>330</v>
      </c>
      <c r="I42" s="89">
        <v>8.17</v>
      </c>
      <c r="J42" s="89">
        <v>85</v>
      </c>
      <c r="K42" s="89">
        <v>24</v>
      </c>
      <c r="L42" s="89">
        <v>7.71</v>
      </c>
      <c r="M42" s="89">
        <v>68</v>
      </c>
      <c r="N42" s="90">
        <v>8.04</v>
      </c>
      <c r="O42" s="90">
        <v>88</v>
      </c>
      <c r="P42" s="90">
        <v>23</v>
      </c>
      <c r="Q42" s="90">
        <v>8.08</v>
      </c>
      <c r="R42" s="90">
        <v>64</v>
      </c>
      <c r="S42" s="91"/>
      <c r="T42" s="93"/>
      <c r="U42" s="91"/>
      <c r="V42" s="91"/>
      <c r="W42" s="91"/>
      <c r="X42" s="92">
        <f>30250000+3025000</f>
        <v>33275000</v>
      </c>
      <c r="Y42" s="102"/>
      <c r="AA42" s="14"/>
    </row>
    <row r="43" spans="1:27" ht="14.25" customHeight="1">
      <c r="A43" s="182"/>
      <c r="B43" s="86" t="s">
        <v>63</v>
      </c>
      <c r="C43" s="86">
        <v>36</v>
      </c>
      <c r="D43" s="86">
        <v>36</v>
      </c>
      <c r="E43" s="87">
        <v>10</v>
      </c>
      <c r="F43" s="88">
        <v>8</v>
      </c>
      <c r="G43" s="180"/>
      <c r="H43" s="86" t="s">
        <v>839</v>
      </c>
      <c r="I43" s="89">
        <v>8.04</v>
      </c>
      <c r="J43" s="89">
        <v>88</v>
      </c>
      <c r="K43" s="89">
        <v>25</v>
      </c>
      <c r="L43" s="89">
        <v>8.14</v>
      </c>
      <c r="M43" s="89">
        <v>69</v>
      </c>
      <c r="N43" s="90">
        <v>8.03</v>
      </c>
      <c r="O43" s="90">
        <v>95</v>
      </c>
      <c r="P43" s="90">
        <v>19</v>
      </c>
      <c r="Q43" s="90">
        <v>8.01</v>
      </c>
      <c r="R43" s="90">
        <v>61</v>
      </c>
      <c r="S43" s="91">
        <v>8.32</v>
      </c>
      <c r="T43" s="93">
        <v>17</v>
      </c>
      <c r="U43" s="91">
        <v>72</v>
      </c>
      <c r="V43" s="91">
        <v>7.67</v>
      </c>
      <c r="W43" s="91">
        <v>64</v>
      </c>
      <c r="X43" s="92">
        <v>24200000</v>
      </c>
      <c r="Y43" s="102"/>
      <c r="AA43" s="14"/>
    </row>
    <row r="44" spans="1:27" ht="14.25" customHeight="1">
      <c r="A44" s="182"/>
      <c r="B44" s="72" t="s">
        <v>49</v>
      </c>
      <c r="C44" s="72">
        <v>84</v>
      </c>
      <c r="D44" s="72">
        <v>84</v>
      </c>
      <c r="E44" s="73">
        <v>42</v>
      </c>
      <c r="F44" s="74">
        <v>3</v>
      </c>
      <c r="G44" s="182" t="s">
        <v>972</v>
      </c>
      <c r="H44" s="72" t="s">
        <v>973</v>
      </c>
      <c r="I44" s="83">
        <v>8.08</v>
      </c>
      <c r="J44" s="83">
        <v>84</v>
      </c>
      <c r="K44" s="83">
        <v>24</v>
      </c>
      <c r="L44" s="83">
        <v>7.81</v>
      </c>
      <c r="M44" s="83">
        <v>68</v>
      </c>
      <c r="N44" s="75">
        <v>7.8</v>
      </c>
      <c r="O44" s="75">
        <v>92</v>
      </c>
      <c r="P44" s="75">
        <v>20</v>
      </c>
      <c r="Q44" s="75">
        <v>6.85</v>
      </c>
      <c r="R44" s="75">
        <v>64</v>
      </c>
      <c r="S44" s="76">
        <v>7.79</v>
      </c>
      <c r="T44" s="84">
        <v>21</v>
      </c>
      <c r="U44" s="76">
        <v>92</v>
      </c>
      <c r="V44" s="76">
        <v>7.35</v>
      </c>
      <c r="W44" s="76">
        <v>72</v>
      </c>
      <c r="X44" s="82">
        <v>8800000</v>
      </c>
      <c r="Y44" s="102"/>
      <c r="AA44" s="14"/>
    </row>
    <row r="45" spans="1:27" ht="14.25" customHeight="1">
      <c r="A45" s="182"/>
      <c r="B45" s="72" t="s">
        <v>51</v>
      </c>
      <c r="C45" s="72">
        <v>127</v>
      </c>
      <c r="D45" s="72">
        <v>127</v>
      </c>
      <c r="E45" s="73">
        <v>63</v>
      </c>
      <c r="F45" s="74">
        <v>5</v>
      </c>
      <c r="G45" s="182"/>
      <c r="H45" s="72" t="s">
        <v>344</v>
      </c>
      <c r="I45" s="83">
        <v>8</v>
      </c>
      <c r="J45" s="83">
        <v>95</v>
      </c>
      <c r="K45" s="83">
        <v>20</v>
      </c>
      <c r="L45" s="83">
        <v>7.95</v>
      </c>
      <c r="M45" s="83">
        <v>65</v>
      </c>
      <c r="N45" s="75">
        <v>7.98</v>
      </c>
      <c r="O45" s="75">
        <v>85</v>
      </c>
      <c r="P45" s="75">
        <v>21</v>
      </c>
      <c r="Q45" s="75">
        <v>8.22</v>
      </c>
      <c r="R45" s="75">
        <v>65</v>
      </c>
      <c r="S45" s="76">
        <v>7.88</v>
      </c>
      <c r="T45" s="84">
        <v>26</v>
      </c>
      <c r="U45" s="76">
        <v>77</v>
      </c>
      <c r="V45" s="76">
        <v>8.1</v>
      </c>
      <c r="W45" s="76">
        <v>67</v>
      </c>
      <c r="X45" s="82">
        <v>14850000</v>
      </c>
      <c r="Y45" s="102"/>
      <c r="AA45" s="14"/>
    </row>
    <row r="46" spans="1:27" ht="14.25" customHeight="1">
      <c r="A46" s="182"/>
      <c r="B46" s="72" t="s">
        <v>52</v>
      </c>
      <c r="C46" s="72">
        <v>48</v>
      </c>
      <c r="D46" s="72">
        <v>48</v>
      </c>
      <c r="E46" s="73">
        <v>25</v>
      </c>
      <c r="F46" s="74">
        <v>2</v>
      </c>
      <c r="G46" s="182"/>
      <c r="H46" s="72" t="s">
        <v>321</v>
      </c>
      <c r="I46" s="83">
        <v>8.16</v>
      </c>
      <c r="J46" s="83">
        <v>89</v>
      </c>
      <c r="K46" s="83">
        <v>19</v>
      </c>
      <c r="L46" s="83">
        <v>7.04</v>
      </c>
      <c r="M46" s="83">
        <v>70</v>
      </c>
      <c r="N46" s="75">
        <v>8.1</v>
      </c>
      <c r="O46" s="75">
        <v>80</v>
      </c>
      <c r="P46" s="75">
        <v>21</v>
      </c>
      <c r="Q46" s="75">
        <v>7.53</v>
      </c>
      <c r="R46" s="75">
        <v>65</v>
      </c>
      <c r="S46" s="76">
        <v>8.02</v>
      </c>
      <c r="T46" s="84">
        <v>21</v>
      </c>
      <c r="U46" s="76">
        <v>82</v>
      </c>
      <c r="V46" s="76">
        <v>7.5</v>
      </c>
      <c r="W46" s="76">
        <v>65</v>
      </c>
      <c r="X46" s="82">
        <v>6050000</v>
      </c>
      <c r="Y46" s="102"/>
      <c r="AA46" s="14"/>
    </row>
    <row r="47" spans="1:27" ht="14.25" customHeight="1">
      <c r="A47" s="182"/>
      <c r="B47" s="72" t="s">
        <v>53</v>
      </c>
      <c r="C47" s="72">
        <v>105</v>
      </c>
      <c r="D47" s="72">
        <v>105</v>
      </c>
      <c r="E47" s="73">
        <v>71</v>
      </c>
      <c r="F47" s="74">
        <v>4</v>
      </c>
      <c r="G47" s="182"/>
      <c r="H47" s="72" t="s">
        <v>833</v>
      </c>
      <c r="I47" s="83">
        <v>8.21</v>
      </c>
      <c r="J47" s="83">
        <v>95</v>
      </c>
      <c r="K47" s="83">
        <v>21</v>
      </c>
      <c r="L47" s="83">
        <v>8.34</v>
      </c>
      <c r="M47" s="83">
        <v>67</v>
      </c>
      <c r="N47" s="75">
        <v>8.13</v>
      </c>
      <c r="O47" s="75">
        <v>85</v>
      </c>
      <c r="P47" s="75">
        <v>23</v>
      </c>
      <c r="Q47" s="75">
        <v>7.6</v>
      </c>
      <c r="R47" s="75">
        <v>64</v>
      </c>
      <c r="S47" s="76">
        <v>8.12</v>
      </c>
      <c r="T47" s="84">
        <v>21</v>
      </c>
      <c r="U47" s="76">
        <v>95</v>
      </c>
      <c r="V47" s="76">
        <v>7.64</v>
      </c>
      <c r="W47" s="76">
        <v>62</v>
      </c>
      <c r="X47" s="82">
        <v>12100000</v>
      </c>
      <c r="Y47" s="102"/>
      <c r="AA47" s="14"/>
    </row>
    <row r="48" spans="1:27" ht="14.25" customHeight="1">
      <c r="A48" s="182"/>
      <c r="B48" s="72" t="s">
        <v>54</v>
      </c>
      <c r="C48" s="72">
        <v>51</v>
      </c>
      <c r="D48" s="72">
        <v>51</v>
      </c>
      <c r="E48" s="73">
        <v>45</v>
      </c>
      <c r="F48" s="74">
        <v>2</v>
      </c>
      <c r="G48" s="182"/>
      <c r="H48" s="72" t="s">
        <v>349</v>
      </c>
      <c r="I48" s="83">
        <v>8.48</v>
      </c>
      <c r="J48" s="83">
        <v>80</v>
      </c>
      <c r="K48" s="83">
        <v>21</v>
      </c>
      <c r="L48" s="83">
        <v>8.41</v>
      </c>
      <c r="M48" s="83">
        <v>62</v>
      </c>
      <c r="N48" s="75">
        <v>8.47</v>
      </c>
      <c r="O48" s="75">
        <v>85</v>
      </c>
      <c r="P48" s="75">
        <v>17</v>
      </c>
      <c r="Q48" s="75">
        <v>8.1</v>
      </c>
      <c r="R48" s="75">
        <v>58</v>
      </c>
      <c r="S48" s="76">
        <v>8.44</v>
      </c>
      <c r="T48" s="84">
        <v>17</v>
      </c>
      <c r="U48" s="76">
        <v>93</v>
      </c>
      <c r="V48" s="76">
        <v>7.72</v>
      </c>
      <c r="W48" s="76">
        <v>58</v>
      </c>
      <c r="X48" s="82">
        <v>6050000</v>
      </c>
      <c r="Y48" s="102"/>
      <c r="AA48" s="14"/>
    </row>
    <row r="49" spans="1:27" ht="14.25" customHeight="1">
      <c r="A49" s="182"/>
      <c r="B49" s="72" t="s">
        <v>55</v>
      </c>
      <c r="C49" s="72">
        <v>87</v>
      </c>
      <c r="D49" s="72">
        <v>87</v>
      </c>
      <c r="E49" s="73">
        <v>18</v>
      </c>
      <c r="F49" s="74">
        <v>4</v>
      </c>
      <c r="G49" s="182"/>
      <c r="H49" s="72" t="s">
        <v>834</v>
      </c>
      <c r="I49" s="83">
        <v>7.93</v>
      </c>
      <c r="J49" s="83">
        <v>86</v>
      </c>
      <c r="K49" s="83">
        <v>23</v>
      </c>
      <c r="L49" s="83">
        <v>8.08</v>
      </c>
      <c r="M49" s="83">
        <v>68</v>
      </c>
      <c r="N49" s="75">
        <v>7.7</v>
      </c>
      <c r="O49" s="75">
        <v>82</v>
      </c>
      <c r="P49" s="75">
        <v>23</v>
      </c>
      <c r="Q49" s="75">
        <v>7.03</v>
      </c>
      <c r="R49" s="75">
        <v>68</v>
      </c>
      <c r="S49" s="76">
        <v>7.69</v>
      </c>
      <c r="T49" s="84">
        <v>18</v>
      </c>
      <c r="U49" s="76">
        <v>100</v>
      </c>
      <c r="V49" s="76">
        <v>7.76</v>
      </c>
      <c r="W49" s="76">
        <v>72</v>
      </c>
      <c r="X49" s="82">
        <v>11000000</v>
      </c>
      <c r="Y49" s="102"/>
      <c r="AA49" s="14"/>
    </row>
    <row r="50" spans="1:27" ht="14.25" customHeight="1">
      <c r="A50" s="182"/>
      <c r="B50" s="72" t="s">
        <v>56</v>
      </c>
      <c r="C50" s="72">
        <v>139</v>
      </c>
      <c r="D50" s="72">
        <v>139</v>
      </c>
      <c r="E50" s="73">
        <v>43</v>
      </c>
      <c r="F50" s="74">
        <v>5</v>
      </c>
      <c r="G50" s="182"/>
      <c r="H50" s="72" t="s">
        <v>835</v>
      </c>
      <c r="I50" s="83">
        <v>7.79</v>
      </c>
      <c r="J50" s="83">
        <v>90</v>
      </c>
      <c r="K50" s="83">
        <v>21</v>
      </c>
      <c r="L50" s="83">
        <v>7.46</v>
      </c>
      <c r="M50" s="83">
        <v>62</v>
      </c>
      <c r="N50" s="75">
        <v>7.74</v>
      </c>
      <c r="O50" s="75">
        <v>77</v>
      </c>
      <c r="P50" s="75">
        <v>17</v>
      </c>
      <c r="Q50" s="75">
        <v>7.88</v>
      </c>
      <c r="R50" s="75">
        <v>65</v>
      </c>
      <c r="S50" s="76">
        <v>7.71</v>
      </c>
      <c r="T50" s="84">
        <v>17</v>
      </c>
      <c r="U50" s="76">
        <v>87</v>
      </c>
      <c r="V50" s="76">
        <v>7.45</v>
      </c>
      <c r="W50" s="76">
        <v>58</v>
      </c>
      <c r="X50" s="82">
        <v>14575000</v>
      </c>
      <c r="Y50" s="102"/>
      <c r="AA50" s="14"/>
    </row>
    <row r="51" spans="1:27" ht="14.25" customHeight="1">
      <c r="A51" s="182"/>
      <c r="B51" s="72" t="s">
        <v>57</v>
      </c>
      <c r="C51" s="72">
        <v>58</v>
      </c>
      <c r="D51" s="72">
        <v>58</v>
      </c>
      <c r="E51" s="73">
        <v>43</v>
      </c>
      <c r="F51" s="74">
        <v>2</v>
      </c>
      <c r="G51" s="182"/>
      <c r="H51" s="72" t="s">
        <v>836</v>
      </c>
      <c r="I51" s="83">
        <v>8.37</v>
      </c>
      <c r="J51" s="83">
        <v>88</v>
      </c>
      <c r="K51" s="83">
        <v>23</v>
      </c>
      <c r="L51" s="83">
        <v>8.2</v>
      </c>
      <c r="M51" s="83">
        <v>64</v>
      </c>
      <c r="N51" s="75">
        <v>8.29</v>
      </c>
      <c r="O51" s="75">
        <v>88</v>
      </c>
      <c r="P51" s="75">
        <v>21</v>
      </c>
      <c r="Q51" s="75">
        <v>8.24</v>
      </c>
      <c r="R51" s="75">
        <v>70</v>
      </c>
      <c r="S51" s="76">
        <v>8.24</v>
      </c>
      <c r="T51" s="84">
        <v>21</v>
      </c>
      <c r="U51" s="76">
        <v>93</v>
      </c>
      <c r="V51" s="76">
        <v>7.94</v>
      </c>
      <c r="W51" s="76">
        <v>70</v>
      </c>
      <c r="X51" s="82">
        <v>6050000</v>
      </c>
      <c r="Y51" s="102"/>
      <c r="AA51" s="14"/>
    </row>
    <row r="52" spans="1:27" ht="14.25" customHeight="1">
      <c r="A52" s="182"/>
      <c r="B52" s="72" t="s">
        <v>58</v>
      </c>
      <c r="C52" s="72">
        <v>79</v>
      </c>
      <c r="D52" s="72">
        <v>79</v>
      </c>
      <c r="E52" s="73">
        <v>61</v>
      </c>
      <c r="F52" s="74">
        <v>3</v>
      </c>
      <c r="G52" s="182"/>
      <c r="H52" s="72" t="s">
        <v>328</v>
      </c>
      <c r="I52" s="83">
        <v>8.58</v>
      </c>
      <c r="J52" s="83">
        <v>85</v>
      </c>
      <c r="K52" s="83">
        <v>19</v>
      </c>
      <c r="L52" s="83">
        <v>7.95</v>
      </c>
      <c r="M52" s="83">
        <v>64</v>
      </c>
      <c r="N52" s="75">
        <v>8.39</v>
      </c>
      <c r="O52" s="75">
        <v>85</v>
      </c>
      <c r="P52" s="75">
        <v>19</v>
      </c>
      <c r="Q52" s="75">
        <v>7.98</v>
      </c>
      <c r="R52" s="75">
        <v>67</v>
      </c>
      <c r="S52" s="76">
        <v>8.34</v>
      </c>
      <c r="T52" s="84">
        <v>16</v>
      </c>
      <c r="U52" s="76">
        <v>82</v>
      </c>
      <c r="V52" s="76">
        <v>8.22</v>
      </c>
      <c r="W52" s="76">
        <v>67</v>
      </c>
      <c r="X52" s="82">
        <v>9075000</v>
      </c>
      <c r="Y52" s="102"/>
      <c r="AA52" s="14"/>
    </row>
    <row r="53" spans="1:27" ht="14.25" customHeight="1">
      <c r="A53" s="182"/>
      <c r="B53" s="72" t="s">
        <v>59</v>
      </c>
      <c r="C53" s="72">
        <v>80</v>
      </c>
      <c r="D53" s="72">
        <v>80</v>
      </c>
      <c r="E53" s="73">
        <v>50</v>
      </c>
      <c r="F53" s="74">
        <v>3</v>
      </c>
      <c r="G53" s="182"/>
      <c r="H53" s="72" t="s">
        <v>331</v>
      </c>
      <c r="I53" s="83">
        <v>7.89</v>
      </c>
      <c r="J53" s="83">
        <v>83</v>
      </c>
      <c r="K53" s="83">
        <v>22</v>
      </c>
      <c r="L53" s="83">
        <v>7.44</v>
      </c>
      <c r="M53" s="83">
        <v>64</v>
      </c>
      <c r="N53" s="75">
        <v>7.88</v>
      </c>
      <c r="O53" s="75">
        <v>87</v>
      </c>
      <c r="P53" s="75">
        <v>16</v>
      </c>
      <c r="Q53" s="75">
        <v>6.99</v>
      </c>
      <c r="R53" s="75">
        <v>67</v>
      </c>
      <c r="S53" s="76">
        <v>7.83</v>
      </c>
      <c r="T53" s="84">
        <v>18</v>
      </c>
      <c r="U53" s="76">
        <v>82</v>
      </c>
      <c r="V53" s="76">
        <v>7.26</v>
      </c>
      <c r="W53" s="76">
        <v>67</v>
      </c>
      <c r="X53" s="82">
        <v>8525000</v>
      </c>
      <c r="Y53" s="102"/>
      <c r="AA53" s="14"/>
    </row>
    <row r="54" spans="1:27" ht="14.25" customHeight="1">
      <c r="A54" s="182"/>
      <c r="B54" s="72" t="s">
        <v>60</v>
      </c>
      <c r="C54" s="72">
        <v>86</v>
      </c>
      <c r="D54" s="72">
        <v>86</v>
      </c>
      <c r="E54" s="73">
        <v>54</v>
      </c>
      <c r="F54" s="74">
        <v>3</v>
      </c>
      <c r="G54" s="182"/>
      <c r="H54" s="72" t="s">
        <v>974</v>
      </c>
      <c r="I54" s="83">
        <v>8.22</v>
      </c>
      <c r="J54" s="83">
        <v>95</v>
      </c>
      <c r="K54" s="83">
        <v>18</v>
      </c>
      <c r="L54" s="83">
        <v>7.53</v>
      </c>
      <c r="M54" s="83">
        <v>40</v>
      </c>
      <c r="N54" s="75">
        <v>7.95</v>
      </c>
      <c r="O54" s="75">
        <v>80</v>
      </c>
      <c r="P54" s="75">
        <v>20</v>
      </c>
      <c r="Q54" s="75">
        <v>7.77</v>
      </c>
      <c r="R54" s="75">
        <v>64</v>
      </c>
      <c r="S54" s="76">
        <v>7.93</v>
      </c>
      <c r="T54" s="84">
        <v>22</v>
      </c>
      <c r="U54" s="76">
        <v>100</v>
      </c>
      <c r="V54" s="76">
        <v>7.71</v>
      </c>
      <c r="W54" s="76">
        <v>64</v>
      </c>
      <c r="X54" s="82">
        <v>8800000</v>
      </c>
      <c r="Y54" s="102"/>
      <c r="AA54" s="14"/>
    </row>
    <row r="55" spans="1:27" ht="14.25" customHeight="1">
      <c r="A55" s="182"/>
      <c r="B55" s="72" t="s">
        <v>61</v>
      </c>
      <c r="C55" s="72">
        <v>57</v>
      </c>
      <c r="D55" s="72">
        <v>57</v>
      </c>
      <c r="E55" s="73">
        <v>25</v>
      </c>
      <c r="F55" s="74">
        <v>2</v>
      </c>
      <c r="G55" s="182"/>
      <c r="H55" s="72" t="s">
        <v>334</v>
      </c>
      <c r="I55" s="83">
        <v>8.07</v>
      </c>
      <c r="J55" s="83">
        <v>85</v>
      </c>
      <c r="K55" s="83">
        <v>23</v>
      </c>
      <c r="L55" s="83">
        <v>7.74</v>
      </c>
      <c r="M55" s="83">
        <v>64</v>
      </c>
      <c r="N55" s="75">
        <v>7.87</v>
      </c>
      <c r="O55" s="75">
        <v>82</v>
      </c>
      <c r="P55" s="75">
        <v>23</v>
      </c>
      <c r="Q55" s="75">
        <v>7.44</v>
      </c>
      <c r="R55" s="75">
        <v>64</v>
      </c>
      <c r="S55" s="76">
        <v>7.72</v>
      </c>
      <c r="T55" s="84">
        <v>23</v>
      </c>
      <c r="U55" s="76">
        <v>77</v>
      </c>
      <c r="V55" s="76">
        <v>7.46</v>
      </c>
      <c r="W55" s="76">
        <v>64</v>
      </c>
      <c r="X55" s="82">
        <v>5775000</v>
      </c>
      <c r="Y55" s="102"/>
      <c r="AA55" s="14"/>
    </row>
    <row r="56" spans="1:27" ht="14.25" customHeight="1">
      <c r="A56" s="182"/>
      <c r="B56" s="72" t="s">
        <v>62</v>
      </c>
      <c r="C56" s="72">
        <v>58</v>
      </c>
      <c r="D56" s="72">
        <v>58</v>
      </c>
      <c r="E56" s="73">
        <v>46</v>
      </c>
      <c r="F56" s="74">
        <v>2</v>
      </c>
      <c r="G56" s="182"/>
      <c r="H56" s="72" t="s">
        <v>836</v>
      </c>
      <c r="I56" s="83">
        <v>9</v>
      </c>
      <c r="J56" s="83">
        <v>95</v>
      </c>
      <c r="K56" s="83">
        <v>27</v>
      </c>
      <c r="L56" s="83">
        <v>8.77</v>
      </c>
      <c r="M56" s="83">
        <v>67</v>
      </c>
      <c r="N56" s="75">
        <v>8.38</v>
      </c>
      <c r="O56" s="75">
        <v>83</v>
      </c>
      <c r="P56" s="75">
        <v>17</v>
      </c>
      <c r="Q56" s="75">
        <v>7.39</v>
      </c>
      <c r="R56" s="75">
        <v>64</v>
      </c>
      <c r="S56" s="76">
        <v>8.22</v>
      </c>
      <c r="T56" s="84">
        <v>23</v>
      </c>
      <c r="U56" s="76">
        <v>85</v>
      </c>
      <c r="V56" s="76">
        <v>7.7</v>
      </c>
      <c r="W56" s="76">
        <v>64</v>
      </c>
      <c r="X56" s="82">
        <v>6350000</v>
      </c>
      <c r="Y56" s="102"/>
      <c r="AA56" s="14"/>
    </row>
    <row r="57" spans="1:26" ht="14.25" customHeight="1">
      <c r="A57" s="185" t="s">
        <v>292</v>
      </c>
      <c r="B57" s="185"/>
      <c r="C57" s="70">
        <f>SUM(C42:C56)</f>
        <v>1112</v>
      </c>
      <c r="D57" s="70">
        <f>SUM(D42:D56)</f>
        <v>1112</v>
      </c>
      <c r="E57" s="70">
        <f>SUM(E42:E56)</f>
        <v>607</v>
      </c>
      <c r="F57" s="70">
        <f>SUM(F42:F56)</f>
        <v>59</v>
      </c>
      <c r="G57" s="15"/>
      <c r="H57" s="15"/>
      <c r="I57" s="78"/>
      <c r="J57" s="78"/>
      <c r="K57" s="78"/>
      <c r="L57" s="78"/>
      <c r="M57" s="78"/>
      <c r="N57" s="15"/>
      <c r="O57" s="15"/>
      <c r="P57" s="15"/>
      <c r="Q57" s="15"/>
      <c r="R57" s="15"/>
      <c r="S57" s="15"/>
      <c r="T57" s="85"/>
      <c r="U57" s="16"/>
      <c r="V57" s="16"/>
      <c r="W57" s="16"/>
      <c r="X57" s="16">
        <f>SUM(X42:X56)</f>
        <v>175475000</v>
      </c>
      <c r="Y57" s="101"/>
      <c r="Z57" s="101"/>
    </row>
    <row r="58" spans="1:26" ht="14.25" customHeight="1">
      <c r="A58" s="182" t="s">
        <v>335</v>
      </c>
      <c r="B58" s="72" t="s">
        <v>336</v>
      </c>
      <c r="C58" s="72">
        <v>58</v>
      </c>
      <c r="D58" s="72">
        <v>58</v>
      </c>
      <c r="E58" s="73">
        <v>25</v>
      </c>
      <c r="F58" s="74">
        <v>2</v>
      </c>
      <c r="G58" s="182" t="s">
        <v>975</v>
      </c>
      <c r="H58" s="72" t="s">
        <v>836</v>
      </c>
      <c r="I58" s="83">
        <v>8.35</v>
      </c>
      <c r="J58" s="83">
        <v>90</v>
      </c>
      <c r="K58" s="83">
        <v>23</v>
      </c>
      <c r="L58" s="83">
        <v>8.35</v>
      </c>
      <c r="M58" s="83">
        <v>23</v>
      </c>
      <c r="N58" s="75">
        <v>7.92</v>
      </c>
      <c r="O58" s="75">
        <v>74</v>
      </c>
      <c r="P58" s="75">
        <v>19</v>
      </c>
      <c r="Q58" s="75">
        <v>7.92</v>
      </c>
      <c r="R58" s="75">
        <v>19</v>
      </c>
      <c r="S58" s="76">
        <v>7.89</v>
      </c>
      <c r="T58" s="84">
        <v>23</v>
      </c>
      <c r="U58" s="76">
        <v>82</v>
      </c>
      <c r="V58" s="76">
        <v>7.89</v>
      </c>
      <c r="W58" s="76">
        <v>23</v>
      </c>
      <c r="X58" s="82">
        <v>5775000</v>
      </c>
      <c r="Y58" s="102"/>
      <c r="Z58" s="102"/>
    </row>
    <row r="59" spans="1:26" ht="14.25" customHeight="1">
      <c r="A59" s="182"/>
      <c r="B59" s="72" t="s">
        <v>337</v>
      </c>
      <c r="C59" s="72">
        <v>135</v>
      </c>
      <c r="D59" s="72">
        <v>135</v>
      </c>
      <c r="E59" s="73">
        <v>62</v>
      </c>
      <c r="F59" s="74">
        <v>5</v>
      </c>
      <c r="G59" s="182"/>
      <c r="H59" s="72" t="s">
        <v>332</v>
      </c>
      <c r="I59" s="83">
        <v>8.13</v>
      </c>
      <c r="J59" s="83">
        <v>80</v>
      </c>
      <c r="K59" s="83">
        <v>20</v>
      </c>
      <c r="L59" s="83">
        <v>8.13</v>
      </c>
      <c r="M59" s="83">
        <v>20</v>
      </c>
      <c r="N59" s="75">
        <v>8.1</v>
      </c>
      <c r="O59" s="75">
        <v>81</v>
      </c>
      <c r="P59" s="75">
        <v>20</v>
      </c>
      <c r="Q59" s="75">
        <v>8.1</v>
      </c>
      <c r="R59" s="75">
        <v>20</v>
      </c>
      <c r="S59" s="76">
        <v>8.03</v>
      </c>
      <c r="T59" s="84">
        <v>20</v>
      </c>
      <c r="U59" s="76">
        <v>83</v>
      </c>
      <c r="V59" s="76">
        <v>8.03</v>
      </c>
      <c r="W59" s="76">
        <v>20</v>
      </c>
      <c r="X59" s="82">
        <v>15125000</v>
      </c>
      <c r="Y59" s="102"/>
      <c r="Z59" s="102"/>
    </row>
    <row r="60" spans="1:26" ht="14.25" customHeight="1">
      <c r="A60" s="182"/>
      <c r="B60" s="72" t="s">
        <v>338</v>
      </c>
      <c r="C60" s="72">
        <v>72</v>
      </c>
      <c r="D60" s="72">
        <v>72</v>
      </c>
      <c r="E60" s="73">
        <v>18</v>
      </c>
      <c r="F60" s="74">
        <v>3</v>
      </c>
      <c r="G60" s="182"/>
      <c r="H60" s="72" t="s">
        <v>321</v>
      </c>
      <c r="I60" s="83">
        <v>7.74</v>
      </c>
      <c r="J60" s="83">
        <v>74</v>
      </c>
      <c r="K60" s="83">
        <v>23</v>
      </c>
      <c r="L60" s="83">
        <v>7.74</v>
      </c>
      <c r="M60" s="83">
        <v>23</v>
      </c>
      <c r="N60" s="75">
        <v>7.41</v>
      </c>
      <c r="O60" s="75">
        <v>82</v>
      </c>
      <c r="P60" s="75">
        <v>23</v>
      </c>
      <c r="Q60" s="75">
        <v>7.41</v>
      </c>
      <c r="R60" s="75">
        <v>23</v>
      </c>
      <c r="S60" s="76">
        <v>7.35</v>
      </c>
      <c r="T60" s="84">
        <v>27</v>
      </c>
      <c r="U60" s="76">
        <v>81</v>
      </c>
      <c r="V60" s="76">
        <v>7.35</v>
      </c>
      <c r="W60" s="76">
        <v>27</v>
      </c>
      <c r="X60" s="82">
        <v>8250000</v>
      </c>
      <c r="Y60" s="102"/>
      <c r="Z60" s="102"/>
    </row>
    <row r="61" spans="1:26" ht="14.25" customHeight="1">
      <c r="A61" s="182"/>
      <c r="B61" s="72" t="s">
        <v>339</v>
      </c>
      <c r="C61" s="72">
        <v>116</v>
      </c>
      <c r="D61" s="72">
        <v>116</v>
      </c>
      <c r="E61" s="73">
        <v>28</v>
      </c>
      <c r="F61" s="74">
        <v>4</v>
      </c>
      <c r="G61" s="182"/>
      <c r="H61" s="72" t="s">
        <v>836</v>
      </c>
      <c r="I61" s="83">
        <v>7.75</v>
      </c>
      <c r="J61" s="83">
        <v>77</v>
      </c>
      <c r="K61" s="83">
        <v>24</v>
      </c>
      <c r="L61" s="83">
        <v>7.75</v>
      </c>
      <c r="M61" s="83">
        <v>24</v>
      </c>
      <c r="N61" s="75">
        <v>7.68</v>
      </c>
      <c r="O61" s="75">
        <v>87</v>
      </c>
      <c r="P61" s="75">
        <v>20</v>
      </c>
      <c r="Q61" s="75">
        <v>7.68</v>
      </c>
      <c r="R61" s="75">
        <v>20</v>
      </c>
      <c r="S61" s="76">
        <v>7.63</v>
      </c>
      <c r="T61" s="84">
        <v>20</v>
      </c>
      <c r="U61" s="76">
        <v>75</v>
      </c>
      <c r="V61" s="76">
        <v>7.63</v>
      </c>
      <c r="W61" s="76">
        <v>20</v>
      </c>
      <c r="X61" s="82">
        <v>11550000</v>
      </c>
      <c r="Y61" s="102"/>
      <c r="Z61" s="102"/>
    </row>
    <row r="62" spans="1:26" ht="14.25" customHeight="1">
      <c r="A62" s="182"/>
      <c r="B62" s="72" t="s">
        <v>340</v>
      </c>
      <c r="C62" s="72">
        <v>68</v>
      </c>
      <c r="D62" s="72">
        <v>68</v>
      </c>
      <c r="E62" s="73">
        <v>12</v>
      </c>
      <c r="F62" s="74">
        <v>3</v>
      </c>
      <c r="G62" s="182"/>
      <c r="H62" s="72" t="s">
        <v>341</v>
      </c>
      <c r="I62" s="83">
        <v>7.6</v>
      </c>
      <c r="J62" s="83">
        <v>77</v>
      </c>
      <c r="K62" s="83">
        <v>20</v>
      </c>
      <c r="L62" s="83">
        <v>7.6</v>
      </c>
      <c r="M62" s="83">
        <v>20</v>
      </c>
      <c r="N62" s="75">
        <v>7.56</v>
      </c>
      <c r="O62" s="75">
        <v>77</v>
      </c>
      <c r="P62" s="75">
        <v>24</v>
      </c>
      <c r="Q62" s="75">
        <v>7.56</v>
      </c>
      <c r="R62" s="75">
        <v>24</v>
      </c>
      <c r="S62" s="76">
        <v>7.38</v>
      </c>
      <c r="T62" s="84">
        <v>24</v>
      </c>
      <c r="U62" s="76">
        <v>87</v>
      </c>
      <c r="V62" s="76">
        <v>7.38</v>
      </c>
      <c r="W62" s="76">
        <v>24</v>
      </c>
      <c r="X62" s="82">
        <v>8250000</v>
      </c>
      <c r="Y62" s="102"/>
      <c r="Z62" s="102"/>
    </row>
    <row r="63" spans="1:26" ht="14.25" customHeight="1">
      <c r="A63" s="182"/>
      <c r="B63" s="72" t="s">
        <v>342</v>
      </c>
      <c r="C63" s="72">
        <v>50</v>
      </c>
      <c r="D63" s="72">
        <v>50</v>
      </c>
      <c r="E63" s="73">
        <v>11</v>
      </c>
      <c r="F63" s="74">
        <v>2</v>
      </c>
      <c r="G63" s="182"/>
      <c r="H63" s="72" t="s">
        <v>1</v>
      </c>
      <c r="I63" s="83">
        <v>8.48</v>
      </c>
      <c r="J63" s="83">
        <v>85</v>
      </c>
      <c r="K63" s="83">
        <v>23</v>
      </c>
      <c r="L63" s="83">
        <v>8.48</v>
      </c>
      <c r="M63" s="83">
        <v>23</v>
      </c>
      <c r="N63" s="75">
        <v>8.15</v>
      </c>
      <c r="O63" s="75">
        <v>85</v>
      </c>
      <c r="P63" s="75">
        <v>23</v>
      </c>
      <c r="Q63" s="75">
        <v>8.15</v>
      </c>
      <c r="R63" s="75">
        <v>23</v>
      </c>
      <c r="S63" s="76">
        <v>7.87</v>
      </c>
      <c r="T63" s="84">
        <v>27</v>
      </c>
      <c r="U63" s="76">
        <v>82</v>
      </c>
      <c r="V63" s="76">
        <v>7.87</v>
      </c>
      <c r="W63" s="76">
        <v>27</v>
      </c>
      <c r="X63" s="82">
        <v>6050000</v>
      </c>
      <c r="Y63" s="102"/>
      <c r="Z63" s="102"/>
    </row>
    <row r="64" spans="1:26" ht="14.25" customHeight="1">
      <c r="A64" s="182"/>
      <c r="B64" s="72" t="s">
        <v>343</v>
      </c>
      <c r="C64" s="72">
        <v>129</v>
      </c>
      <c r="D64" s="72">
        <v>129</v>
      </c>
      <c r="E64" s="73">
        <v>55</v>
      </c>
      <c r="F64" s="74">
        <v>5</v>
      </c>
      <c r="G64" s="182"/>
      <c r="H64" s="72" t="s">
        <v>326</v>
      </c>
      <c r="I64" s="83">
        <v>8.05</v>
      </c>
      <c r="J64" s="83">
        <v>95</v>
      </c>
      <c r="K64" s="83">
        <v>20</v>
      </c>
      <c r="L64" s="83">
        <v>8.05</v>
      </c>
      <c r="M64" s="83">
        <v>20</v>
      </c>
      <c r="N64" s="75">
        <v>8.05</v>
      </c>
      <c r="O64" s="75">
        <v>86</v>
      </c>
      <c r="P64" s="75">
        <v>20</v>
      </c>
      <c r="Q64" s="75">
        <v>8.05</v>
      </c>
      <c r="R64" s="75">
        <v>20</v>
      </c>
      <c r="S64" s="76">
        <v>8.28</v>
      </c>
      <c r="T64" s="84">
        <v>16</v>
      </c>
      <c r="U64" s="76">
        <v>77</v>
      </c>
      <c r="V64" s="76">
        <v>8.28</v>
      </c>
      <c r="W64" s="76">
        <v>16</v>
      </c>
      <c r="X64" s="82">
        <v>15125000</v>
      </c>
      <c r="Y64" s="102"/>
      <c r="Z64" s="102"/>
    </row>
    <row r="65" spans="1:26" ht="14.25" customHeight="1">
      <c r="A65" s="182"/>
      <c r="B65" s="72" t="s">
        <v>345</v>
      </c>
      <c r="C65" s="72">
        <v>76</v>
      </c>
      <c r="D65" s="72">
        <v>76</v>
      </c>
      <c r="E65" s="73">
        <v>31</v>
      </c>
      <c r="F65" s="74">
        <v>3</v>
      </c>
      <c r="G65" s="182"/>
      <c r="H65" s="72" t="s">
        <v>329</v>
      </c>
      <c r="I65" s="83">
        <v>8.24</v>
      </c>
      <c r="J65" s="83">
        <v>90</v>
      </c>
      <c r="K65" s="83">
        <v>23</v>
      </c>
      <c r="L65" s="83">
        <v>8.24</v>
      </c>
      <c r="M65" s="83">
        <v>23</v>
      </c>
      <c r="N65" s="75">
        <v>7.85</v>
      </c>
      <c r="O65" s="75">
        <v>80</v>
      </c>
      <c r="P65" s="75">
        <v>27</v>
      </c>
      <c r="Q65" s="75">
        <v>7.85</v>
      </c>
      <c r="R65" s="75">
        <v>27</v>
      </c>
      <c r="S65" s="76">
        <v>7.83</v>
      </c>
      <c r="T65" s="84">
        <v>27</v>
      </c>
      <c r="U65" s="76">
        <v>77</v>
      </c>
      <c r="V65" s="76">
        <v>7.83</v>
      </c>
      <c r="W65" s="76">
        <v>27</v>
      </c>
      <c r="X65" s="82">
        <v>8800000</v>
      </c>
      <c r="Y65" s="102"/>
      <c r="Z65" s="102"/>
    </row>
    <row r="66" spans="1:26" ht="14.25" customHeight="1">
      <c r="A66" s="182"/>
      <c r="B66" s="72" t="s">
        <v>346</v>
      </c>
      <c r="C66" s="72">
        <v>85</v>
      </c>
      <c r="D66" s="72">
        <v>85</v>
      </c>
      <c r="E66" s="73">
        <v>46</v>
      </c>
      <c r="F66" s="74">
        <v>3</v>
      </c>
      <c r="G66" s="182"/>
      <c r="H66" s="72" t="s">
        <v>828</v>
      </c>
      <c r="I66" s="83">
        <v>8.55</v>
      </c>
      <c r="J66" s="83">
        <v>80</v>
      </c>
      <c r="K66" s="83">
        <v>20</v>
      </c>
      <c r="L66" s="83">
        <v>8.55</v>
      </c>
      <c r="M66" s="83">
        <v>20</v>
      </c>
      <c r="N66" s="75">
        <v>8.44</v>
      </c>
      <c r="O66" s="75">
        <v>85</v>
      </c>
      <c r="P66" s="75">
        <v>16</v>
      </c>
      <c r="Q66" s="75">
        <v>8.44</v>
      </c>
      <c r="R66" s="75">
        <v>16</v>
      </c>
      <c r="S66" s="76">
        <v>8.4</v>
      </c>
      <c r="T66" s="84">
        <v>20</v>
      </c>
      <c r="U66" s="76">
        <v>80</v>
      </c>
      <c r="V66" s="76">
        <v>8.4</v>
      </c>
      <c r="W66" s="76">
        <v>20</v>
      </c>
      <c r="X66" s="82">
        <v>9075000</v>
      </c>
      <c r="Y66" s="102"/>
      <c r="Z66" s="102"/>
    </row>
    <row r="67" spans="1:26" ht="14.25" customHeight="1">
      <c r="A67" s="182"/>
      <c r="B67" s="72" t="s">
        <v>347</v>
      </c>
      <c r="C67" s="72">
        <v>64</v>
      </c>
      <c r="D67" s="72">
        <v>64</v>
      </c>
      <c r="E67" s="73">
        <v>10</v>
      </c>
      <c r="F67" s="74">
        <v>2</v>
      </c>
      <c r="G67" s="182"/>
      <c r="H67" s="72" t="s">
        <v>976</v>
      </c>
      <c r="I67" s="83">
        <v>7.58</v>
      </c>
      <c r="J67" s="83">
        <v>87</v>
      </c>
      <c r="K67" s="83">
        <v>20</v>
      </c>
      <c r="L67" s="83">
        <v>7.58</v>
      </c>
      <c r="M67" s="83">
        <v>20</v>
      </c>
      <c r="N67" s="75">
        <v>7.43</v>
      </c>
      <c r="O67" s="75">
        <v>82</v>
      </c>
      <c r="P67" s="75">
        <v>20</v>
      </c>
      <c r="Q67" s="75">
        <v>7.43</v>
      </c>
      <c r="R67" s="75">
        <v>20</v>
      </c>
      <c r="S67" s="76">
        <v>7.28</v>
      </c>
      <c r="T67" s="84">
        <v>16</v>
      </c>
      <c r="U67" s="76">
        <v>82</v>
      </c>
      <c r="V67" s="76">
        <v>7.28</v>
      </c>
      <c r="W67" s="76">
        <v>16</v>
      </c>
      <c r="X67" s="82">
        <v>5500000</v>
      </c>
      <c r="Y67" s="102"/>
      <c r="Z67" s="102"/>
    </row>
    <row r="68" spans="1:26" ht="14.25" customHeight="1">
      <c r="A68" s="182"/>
      <c r="B68" s="72" t="s">
        <v>348</v>
      </c>
      <c r="C68" s="72">
        <v>52</v>
      </c>
      <c r="D68" s="72">
        <v>52</v>
      </c>
      <c r="E68" s="73">
        <v>11</v>
      </c>
      <c r="F68" s="74">
        <v>2</v>
      </c>
      <c r="G68" s="182"/>
      <c r="H68" s="72" t="s">
        <v>327</v>
      </c>
      <c r="I68" s="83">
        <v>8.21</v>
      </c>
      <c r="J68" s="83">
        <v>85</v>
      </c>
      <c r="K68" s="83">
        <v>19</v>
      </c>
      <c r="L68" s="83">
        <v>8.21</v>
      </c>
      <c r="M68" s="83">
        <v>19</v>
      </c>
      <c r="N68" s="75">
        <v>7.95</v>
      </c>
      <c r="O68" s="75">
        <v>73</v>
      </c>
      <c r="P68" s="75">
        <v>19</v>
      </c>
      <c r="Q68" s="75">
        <v>7.95</v>
      </c>
      <c r="R68" s="75">
        <v>19</v>
      </c>
      <c r="S68" s="76">
        <v>7.67</v>
      </c>
      <c r="T68" s="84">
        <v>23</v>
      </c>
      <c r="U68" s="76">
        <v>77</v>
      </c>
      <c r="V68" s="76">
        <v>7.67</v>
      </c>
      <c r="W68" s="76">
        <v>23</v>
      </c>
      <c r="X68" s="82">
        <v>5775000</v>
      </c>
      <c r="Y68" s="102"/>
      <c r="Z68" s="102"/>
    </row>
    <row r="69" spans="1:26" ht="14.25" customHeight="1">
      <c r="A69" s="182"/>
      <c r="B69" s="72" t="s">
        <v>350</v>
      </c>
      <c r="C69" s="72">
        <v>126</v>
      </c>
      <c r="D69" s="72">
        <v>126</v>
      </c>
      <c r="E69" s="73">
        <v>51</v>
      </c>
      <c r="F69" s="74">
        <v>4</v>
      </c>
      <c r="G69" s="182"/>
      <c r="H69" s="72" t="s">
        <v>977</v>
      </c>
      <c r="I69" s="83">
        <v>7.96</v>
      </c>
      <c r="J69" s="83">
        <v>82</v>
      </c>
      <c r="K69" s="83">
        <v>26</v>
      </c>
      <c r="L69" s="83">
        <v>7.96</v>
      </c>
      <c r="M69" s="83">
        <v>26</v>
      </c>
      <c r="N69" s="75">
        <v>7.96</v>
      </c>
      <c r="O69" s="75">
        <v>77</v>
      </c>
      <c r="P69" s="75">
        <v>26</v>
      </c>
      <c r="Q69" s="75">
        <v>7.96</v>
      </c>
      <c r="R69" s="75">
        <v>26</v>
      </c>
      <c r="S69" s="76">
        <v>7.77</v>
      </c>
      <c r="T69" s="84">
        <v>22</v>
      </c>
      <c r="U69" s="76">
        <v>82</v>
      </c>
      <c r="V69" s="76">
        <v>7.77</v>
      </c>
      <c r="W69" s="76">
        <v>22</v>
      </c>
      <c r="X69" s="82">
        <v>11275000</v>
      </c>
      <c r="Y69" s="102"/>
      <c r="Z69" s="102"/>
    </row>
    <row r="70" spans="1:26" ht="14.25" customHeight="1">
      <c r="A70" s="182"/>
      <c r="B70" s="72" t="s">
        <v>351</v>
      </c>
      <c r="C70" s="72">
        <v>83</v>
      </c>
      <c r="D70" s="72">
        <v>83</v>
      </c>
      <c r="E70" s="73">
        <v>51</v>
      </c>
      <c r="F70" s="74">
        <v>3</v>
      </c>
      <c r="G70" s="182"/>
      <c r="H70" s="72" t="s">
        <v>978</v>
      </c>
      <c r="I70" s="83">
        <v>8</v>
      </c>
      <c r="J70" s="83">
        <v>81</v>
      </c>
      <c r="K70" s="83">
        <v>18</v>
      </c>
      <c r="L70" s="83">
        <v>8</v>
      </c>
      <c r="M70" s="83">
        <v>18</v>
      </c>
      <c r="N70" s="75">
        <v>8</v>
      </c>
      <c r="O70" s="75">
        <v>81</v>
      </c>
      <c r="P70" s="75">
        <v>18</v>
      </c>
      <c r="Q70" s="75">
        <v>8</v>
      </c>
      <c r="R70" s="75">
        <v>18</v>
      </c>
      <c r="S70" s="76">
        <v>8</v>
      </c>
      <c r="T70" s="84">
        <v>18</v>
      </c>
      <c r="U70" s="76">
        <v>80</v>
      </c>
      <c r="V70" s="76">
        <v>8</v>
      </c>
      <c r="W70" s="76">
        <v>18</v>
      </c>
      <c r="X70" s="82">
        <v>9075000</v>
      </c>
      <c r="Y70" s="102"/>
      <c r="Z70" s="102"/>
    </row>
    <row r="71" spans="1:26" ht="14.25" customHeight="1">
      <c r="A71" s="182"/>
      <c r="B71" s="72" t="s">
        <v>352</v>
      </c>
      <c r="C71" s="72">
        <v>78</v>
      </c>
      <c r="D71" s="72">
        <v>78</v>
      </c>
      <c r="E71" s="73">
        <v>39</v>
      </c>
      <c r="F71" s="74">
        <v>3</v>
      </c>
      <c r="G71" s="182"/>
      <c r="H71" s="72" t="s">
        <v>327</v>
      </c>
      <c r="I71" s="83">
        <v>7.97</v>
      </c>
      <c r="J71" s="83">
        <v>82</v>
      </c>
      <c r="K71" s="83">
        <v>16</v>
      </c>
      <c r="L71" s="83">
        <v>7.97</v>
      </c>
      <c r="M71" s="83">
        <v>16</v>
      </c>
      <c r="N71" s="75">
        <v>7.91</v>
      </c>
      <c r="O71" s="75">
        <v>77</v>
      </c>
      <c r="P71" s="75">
        <v>16</v>
      </c>
      <c r="Q71" s="75">
        <v>7.91</v>
      </c>
      <c r="R71" s="75">
        <v>16</v>
      </c>
      <c r="S71" s="76">
        <v>7.88</v>
      </c>
      <c r="T71" s="84">
        <v>24</v>
      </c>
      <c r="U71" s="76">
        <v>77</v>
      </c>
      <c r="V71" s="76">
        <v>7.88</v>
      </c>
      <c r="W71" s="76">
        <v>24</v>
      </c>
      <c r="X71" s="82">
        <v>8525000</v>
      </c>
      <c r="Y71" s="102"/>
      <c r="Z71" s="102"/>
    </row>
    <row r="72" spans="1:26" ht="14.25" customHeight="1">
      <c r="A72" s="182"/>
      <c r="B72" s="72" t="s">
        <v>353</v>
      </c>
      <c r="C72" s="72">
        <v>69</v>
      </c>
      <c r="D72" s="72">
        <v>69</v>
      </c>
      <c r="E72" s="73">
        <v>36</v>
      </c>
      <c r="F72" s="74">
        <v>3</v>
      </c>
      <c r="G72" s="182"/>
      <c r="H72" s="72" t="s">
        <v>333</v>
      </c>
      <c r="I72" s="83">
        <v>8.07</v>
      </c>
      <c r="J72" s="83">
        <v>85</v>
      </c>
      <c r="K72" s="83">
        <v>15</v>
      </c>
      <c r="L72" s="83">
        <v>8.07</v>
      </c>
      <c r="M72" s="83">
        <v>15</v>
      </c>
      <c r="N72" s="75">
        <v>8.03</v>
      </c>
      <c r="O72" s="75">
        <v>88</v>
      </c>
      <c r="P72" s="75">
        <v>15</v>
      </c>
      <c r="Q72" s="75">
        <v>8.03</v>
      </c>
      <c r="R72" s="75">
        <v>15</v>
      </c>
      <c r="S72" s="76">
        <v>8</v>
      </c>
      <c r="T72" s="84">
        <v>15</v>
      </c>
      <c r="U72" s="76">
        <v>91</v>
      </c>
      <c r="V72" s="76">
        <v>8</v>
      </c>
      <c r="W72" s="76">
        <v>15</v>
      </c>
      <c r="X72" s="82">
        <v>9075000</v>
      </c>
      <c r="Y72" s="102"/>
      <c r="Z72" s="102"/>
    </row>
    <row r="73" spans="1:26" ht="14.25" customHeight="1">
      <c r="A73" s="185" t="s">
        <v>292</v>
      </c>
      <c r="B73" s="185"/>
      <c r="C73" s="70">
        <f>SUM(C58:C72)</f>
        <v>1261</v>
      </c>
      <c r="D73" s="70">
        <f>SUM(D58:D72)</f>
        <v>1261</v>
      </c>
      <c r="E73" s="70">
        <f>SUM(E58:E72)</f>
        <v>486</v>
      </c>
      <c r="F73" s="70">
        <f>SUM(F58:F72)</f>
        <v>47</v>
      </c>
      <c r="G73" s="15"/>
      <c r="H73" s="15"/>
      <c r="I73" s="78"/>
      <c r="J73" s="78"/>
      <c r="K73" s="78"/>
      <c r="L73" s="78"/>
      <c r="M73" s="78"/>
      <c r="N73" s="15"/>
      <c r="O73" s="15"/>
      <c r="P73" s="15"/>
      <c r="Q73" s="15"/>
      <c r="R73" s="15"/>
      <c r="S73" s="15"/>
      <c r="T73" s="15"/>
      <c r="U73" s="16"/>
      <c r="V73" s="16"/>
      <c r="W73" s="16"/>
      <c r="X73" s="16">
        <f>SUM(X58:X72)</f>
        <v>137225000</v>
      </c>
      <c r="Y73" s="101"/>
      <c r="Z73" s="101"/>
    </row>
    <row r="74" ht="14.25" customHeight="1"/>
    <row r="75" ht="14.25" customHeight="1"/>
    <row r="76" ht="14.25" customHeight="1"/>
    <row r="77" ht="14.25" customHeight="1"/>
  </sheetData>
  <sheetProtection password="AF3E" sheet="1" formatCells="0" formatColumns="0" formatRows="0" insertColumns="0" insertRows="0" insertHyperlinks="0" deleteColumns="0" deleteRows="0" sort="0" autoFilter="0" pivotTables="0"/>
  <mergeCells count="64">
    <mergeCell ref="U8:U9"/>
    <mergeCell ref="AC22:AD22"/>
    <mergeCell ref="AC23:AD23"/>
    <mergeCell ref="AC24:AD24"/>
    <mergeCell ref="D33:D34"/>
    <mergeCell ref="G42:G43"/>
    <mergeCell ref="H33:H34"/>
    <mergeCell ref="G25:G40"/>
    <mergeCell ref="D26:D27"/>
    <mergeCell ref="AB10:AG10"/>
    <mergeCell ref="A73:B73"/>
    <mergeCell ref="G44:G56"/>
    <mergeCell ref="A58:A72"/>
    <mergeCell ref="G58:G72"/>
    <mergeCell ref="A23:A40"/>
    <mergeCell ref="A1:X1"/>
    <mergeCell ref="T8:T9"/>
    <mergeCell ref="R11:R12"/>
    <mergeCell ref="W11:W12"/>
    <mergeCell ref="A42:A56"/>
    <mergeCell ref="AB19:AC19"/>
    <mergeCell ref="AC21:AD21"/>
    <mergeCell ref="AA3:AA10"/>
    <mergeCell ref="AA12:AA13"/>
    <mergeCell ref="G3:G6"/>
    <mergeCell ref="AA21:AB21"/>
    <mergeCell ref="AA15:AA19"/>
    <mergeCell ref="W13:W14"/>
    <mergeCell ref="N11:N12"/>
    <mergeCell ref="P11:P12"/>
    <mergeCell ref="A22:B22"/>
    <mergeCell ref="A41:B41"/>
    <mergeCell ref="A57:B57"/>
    <mergeCell ref="A3:A21"/>
    <mergeCell ref="O8:O9"/>
    <mergeCell ref="D8:D9"/>
    <mergeCell ref="I33:I34"/>
    <mergeCell ref="K33:K34"/>
    <mergeCell ref="G7:G21"/>
    <mergeCell ref="D16:D17"/>
    <mergeCell ref="H11:H12"/>
    <mergeCell ref="D11:D12"/>
    <mergeCell ref="P29:P30"/>
    <mergeCell ref="D13:D14"/>
    <mergeCell ref="H26:H27"/>
    <mergeCell ref="P26:P27"/>
    <mergeCell ref="J16:J17"/>
    <mergeCell ref="H16:H17"/>
    <mergeCell ref="S16:S17"/>
    <mergeCell ref="D29:D30"/>
    <mergeCell ref="H29:H30"/>
    <mergeCell ref="N16:N17"/>
    <mergeCell ref="P16:P17"/>
    <mergeCell ref="K16:K17"/>
    <mergeCell ref="P8:P9"/>
    <mergeCell ref="G23:G24"/>
    <mergeCell ref="R8:R9"/>
    <mergeCell ref="T16:T17"/>
    <mergeCell ref="H13:H14"/>
    <mergeCell ref="P13:P14"/>
    <mergeCell ref="R13:R14"/>
    <mergeCell ref="T13:T14"/>
    <mergeCell ref="M8:M9"/>
    <mergeCell ref="H8:H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Y223"/>
  <sheetViews>
    <sheetView zoomScale="85" zoomScaleNormal="85" workbookViewId="0" topLeftCell="A175">
      <selection activeCell="K121" sqref="K121"/>
    </sheetView>
  </sheetViews>
  <sheetFormatPr defaultColWidth="9.140625" defaultRowHeight="12.75"/>
  <cols>
    <col min="1" max="1" width="5.421875" style="61" bestFit="1" customWidth="1"/>
    <col min="2" max="2" width="16.421875" style="8" bestFit="1" customWidth="1"/>
    <col min="3" max="3" width="13.421875" style="8" bestFit="1" customWidth="1"/>
    <col min="4" max="4" width="23.140625" style="8" bestFit="1" customWidth="1"/>
    <col min="5" max="5" width="13.57421875" style="8" bestFit="1" customWidth="1"/>
    <col min="6" max="6" width="18.8515625" style="8" customWidth="1"/>
    <col min="7" max="7" width="16.421875" style="8" hidden="1" customWidth="1"/>
    <col min="8" max="8" width="24.57421875" style="8" bestFit="1" customWidth="1"/>
    <col min="9" max="9" width="20.28125" style="8" hidden="1" customWidth="1"/>
    <col min="10" max="10" width="18.57421875" style="8" hidden="1" customWidth="1"/>
    <col min="11" max="11" width="19.421875" style="61" customWidth="1"/>
    <col min="12" max="12" width="11.7109375" style="8" bestFit="1" customWidth="1"/>
    <col min="13" max="13" width="19.28125" style="8" bestFit="1" customWidth="1"/>
    <col min="14" max="14" width="36.7109375" style="8" bestFit="1" customWidth="1"/>
    <col min="15" max="16384" width="9.140625" style="8" customWidth="1"/>
  </cols>
  <sheetData>
    <row r="1" spans="1:207" s="24" customFormat="1" ht="14.25" customHeight="1">
      <c r="A1" s="200" t="s">
        <v>293</v>
      </c>
      <c r="B1" s="200"/>
      <c r="C1" s="200"/>
      <c r="E1" s="17"/>
      <c r="F1" s="18"/>
      <c r="G1" s="19"/>
      <c r="H1" s="20"/>
      <c r="I1" s="21"/>
      <c r="J1" s="38"/>
      <c r="K1" s="22" t="s">
        <v>294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</row>
    <row r="2" spans="1:207" s="24" customFormat="1" ht="14.25" customHeight="1">
      <c r="A2" s="201" t="s">
        <v>295</v>
      </c>
      <c r="B2" s="201"/>
      <c r="C2" s="201"/>
      <c r="E2" s="17"/>
      <c r="F2" s="25"/>
      <c r="G2" s="19"/>
      <c r="H2" s="20"/>
      <c r="I2" s="21"/>
      <c r="J2" s="38"/>
      <c r="K2" s="22" t="s">
        <v>296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</row>
    <row r="3" spans="1:207" s="24" customFormat="1" ht="12.75">
      <c r="A3" s="26"/>
      <c r="B3" s="26"/>
      <c r="C3" s="27"/>
      <c r="D3" s="23"/>
      <c r="E3" s="28"/>
      <c r="F3" s="28"/>
      <c r="G3" s="29"/>
      <c r="H3" s="30"/>
      <c r="I3" s="31"/>
      <c r="J3" s="27"/>
      <c r="K3" s="32"/>
      <c r="L3" s="32"/>
      <c r="M3" s="3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</row>
    <row r="4" spans="1:207" s="24" customFormat="1" ht="18.75" customHeight="1">
      <c r="A4" s="26"/>
      <c r="B4" s="204" t="s">
        <v>298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</row>
    <row r="5" spans="1:207" s="24" customFormat="1" ht="18.75" customHeight="1">
      <c r="A5" s="26"/>
      <c r="B5" s="205" t="s">
        <v>981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</row>
    <row r="6" spans="1:207" s="24" customFormat="1" ht="18.75" customHeight="1">
      <c r="A6" s="26"/>
      <c r="B6" s="206" t="s">
        <v>980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pans="1:14" ht="23.25" customHeight="1">
      <c r="A7" s="34" t="s">
        <v>302</v>
      </c>
      <c r="B7" s="34" t="s">
        <v>82</v>
      </c>
      <c r="C7" s="34" t="s">
        <v>83</v>
      </c>
      <c r="D7" s="34" t="s">
        <v>84</v>
      </c>
      <c r="E7" s="34" t="s">
        <v>85</v>
      </c>
      <c r="F7" s="35" t="s">
        <v>86</v>
      </c>
      <c r="G7" s="35" t="s">
        <v>87</v>
      </c>
      <c r="H7" s="35" t="s">
        <v>88</v>
      </c>
      <c r="I7" s="35" t="s">
        <v>89</v>
      </c>
      <c r="J7" s="35" t="s">
        <v>90</v>
      </c>
      <c r="K7" s="34" t="s">
        <v>91</v>
      </c>
      <c r="L7" s="34" t="s">
        <v>65</v>
      </c>
      <c r="M7" s="35" t="s">
        <v>92</v>
      </c>
      <c r="N7" s="34" t="s">
        <v>93</v>
      </c>
    </row>
    <row r="8" spans="1:14" ht="15">
      <c r="A8" s="59">
        <v>1</v>
      </c>
      <c r="B8" s="97" t="s">
        <v>817</v>
      </c>
      <c r="C8" s="97" t="s">
        <v>677</v>
      </c>
      <c r="D8" s="97" t="s">
        <v>112</v>
      </c>
      <c r="E8" s="97" t="s">
        <v>10</v>
      </c>
      <c r="F8" s="98">
        <v>7.5</v>
      </c>
      <c r="G8" s="98">
        <v>18</v>
      </c>
      <c r="H8" s="99">
        <v>73</v>
      </c>
      <c r="I8" s="98">
        <v>7.08</v>
      </c>
      <c r="J8" s="99">
        <v>152</v>
      </c>
      <c r="K8" s="97" t="s">
        <v>105</v>
      </c>
      <c r="L8" s="97" t="s">
        <v>10</v>
      </c>
      <c r="M8" s="98">
        <v>2750000</v>
      </c>
      <c r="N8" s="60"/>
    </row>
    <row r="9" spans="1:14" ht="15">
      <c r="A9" s="59">
        <v>2</v>
      </c>
      <c r="B9" s="97" t="s">
        <v>816</v>
      </c>
      <c r="C9" s="97" t="s">
        <v>234</v>
      </c>
      <c r="D9" s="97" t="s">
        <v>533</v>
      </c>
      <c r="E9" s="97" t="s">
        <v>10</v>
      </c>
      <c r="F9" s="98">
        <v>7.5</v>
      </c>
      <c r="G9" s="98">
        <v>18</v>
      </c>
      <c r="H9" s="99">
        <v>74</v>
      </c>
      <c r="I9" s="98">
        <v>6.72</v>
      </c>
      <c r="J9" s="99">
        <v>152</v>
      </c>
      <c r="K9" s="97" t="s">
        <v>105</v>
      </c>
      <c r="L9" s="97" t="s">
        <v>10</v>
      </c>
      <c r="M9" s="98">
        <v>2750000</v>
      </c>
      <c r="N9" s="60"/>
    </row>
    <row r="10" spans="1:14" ht="15">
      <c r="A10" s="59">
        <v>3</v>
      </c>
      <c r="B10" s="97" t="s">
        <v>821</v>
      </c>
      <c r="C10" s="97" t="s">
        <v>444</v>
      </c>
      <c r="D10" s="97" t="s">
        <v>822</v>
      </c>
      <c r="E10" s="97" t="s">
        <v>10</v>
      </c>
      <c r="F10" s="98">
        <v>7.42</v>
      </c>
      <c r="G10" s="98">
        <v>18</v>
      </c>
      <c r="H10" s="99">
        <v>87</v>
      </c>
      <c r="I10" s="98">
        <v>7.06</v>
      </c>
      <c r="J10" s="99">
        <v>152</v>
      </c>
      <c r="K10" s="97" t="s">
        <v>105</v>
      </c>
      <c r="L10" s="97" t="s">
        <v>10</v>
      </c>
      <c r="M10" s="98">
        <v>2750000</v>
      </c>
      <c r="N10" s="60"/>
    </row>
    <row r="11" spans="1:14" ht="15">
      <c r="A11" s="59">
        <v>4</v>
      </c>
      <c r="B11" s="97" t="s">
        <v>383</v>
      </c>
      <c r="C11" s="97" t="s">
        <v>384</v>
      </c>
      <c r="D11" s="97" t="s">
        <v>385</v>
      </c>
      <c r="E11" s="97" t="s">
        <v>126</v>
      </c>
      <c r="F11" s="98">
        <v>8.84</v>
      </c>
      <c r="G11" s="98">
        <v>19</v>
      </c>
      <c r="H11" s="99">
        <v>85</v>
      </c>
      <c r="I11" s="98">
        <v>8.23</v>
      </c>
      <c r="J11" s="99">
        <v>144</v>
      </c>
      <c r="K11" s="97" t="s">
        <v>95</v>
      </c>
      <c r="L11" s="97" t="s">
        <v>12</v>
      </c>
      <c r="M11" s="98">
        <v>3025000</v>
      </c>
      <c r="N11" s="60"/>
    </row>
    <row r="12" spans="1:14" ht="15">
      <c r="A12" s="59">
        <v>5</v>
      </c>
      <c r="B12" s="97" t="s">
        <v>394</v>
      </c>
      <c r="C12" s="97" t="s">
        <v>395</v>
      </c>
      <c r="D12" s="97" t="s">
        <v>179</v>
      </c>
      <c r="E12" s="97" t="s">
        <v>126</v>
      </c>
      <c r="F12" s="98">
        <v>8.78</v>
      </c>
      <c r="G12" s="98">
        <v>16</v>
      </c>
      <c r="H12" s="99">
        <v>90</v>
      </c>
      <c r="I12" s="98">
        <v>7.92</v>
      </c>
      <c r="J12" s="99">
        <v>144</v>
      </c>
      <c r="K12" s="97" t="s">
        <v>95</v>
      </c>
      <c r="L12" s="97" t="s">
        <v>12</v>
      </c>
      <c r="M12" s="98">
        <v>3025000</v>
      </c>
      <c r="N12" s="60"/>
    </row>
    <row r="13" spans="1:14" ht="15">
      <c r="A13" s="59">
        <v>6</v>
      </c>
      <c r="B13" s="97" t="s">
        <v>369</v>
      </c>
      <c r="C13" s="97" t="s">
        <v>370</v>
      </c>
      <c r="D13" s="97" t="s">
        <v>102</v>
      </c>
      <c r="E13" s="97" t="s">
        <v>126</v>
      </c>
      <c r="F13" s="98">
        <v>8.91</v>
      </c>
      <c r="G13" s="98">
        <v>16</v>
      </c>
      <c r="H13" s="99">
        <v>90</v>
      </c>
      <c r="I13" s="98">
        <v>7.84</v>
      </c>
      <c r="J13" s="99">
        <v>144</v>
      </c>
      <c r="K13" s="97" t="s">
        <v>95</v>
      </c>
      <c r="L13" s="97" t="s">
        <v>12</v>
      </c>
      <c r="M13" s="98">
        <v>3025000</v>
      </c>
      <c r="N13" s="60"/>
    </row>
    <row r="14" spans="1:14" ht="15">
      <c r="A14" s="59">
        <v>7</v>
      </c>
      <c r="B14" s="97" t="s">
        <v>371</v>
      </c>
      <c r="C14" s="97" t="s">
        <v>372</v>
      </c>
      <c r="D14" s="97" t="s">
        <v>129</v>
      </c>
      <c r="E14" s="97" t="s">
        <v>126</v>
      </c>
      <c r="F14" s="98">
        <v>8.91</v>
      </c>
      <c r="G14" s="98">
        <v>16</v>
      </c>
      <c r="H14" s="99">
        <v>90</v>
      </c>
      <c r="I14" s="98">
        <v>7.76</v>
      </c>
      <c r="J14" s="99">
        <v>144</v>
      </c>
      <c r="K14" s="97" t="s">
        <v>95</v>
      </c>
      <c r="L14" s="97" t="s">
        <v>12</v>
      </c>
      <c r="M14" s="98">
        <v>3025000</v>
      </c>
      <c r="N14" s="60"/>
    </row>
    <row r="15" spans="1:14" ht="15">
      <c r="A15" s="59">
        <v>8</v>
      </c>
      <c r="B15" s="97" t="s">
        <v>140</v>
      </c>
      <c r="C15" s="97" t="s">
        <v>357</v>
      </c>
      <c r="D15" s="97" t="s">
        <v>96</v>
      </c>
      <c r="E15" s="97" t="s">
        <v>126</v>
      </c>
      <c r="F15" s="98">
        <v>9.13</v>
      </c>
      <c r="G15" s="98">
        <v>16</v>
      </c>
      <c r="H15" s="99">
        <v>95</v>
      </c>
      <c r="I15" s="98">
        <v>8.28</v>
      </c>
      <c r="J15" s="99">
        <v>148</v>
      </c>
      <c r="K15" s="97" t="s">
        <v>127</v>
      </c>
      <c r="L15" s="97" t="s">
        <v>12</v>
      </c>
      <c r="M15" s="98">
        <v>3325000</v>
      </c>
      <c r="N15" s="60"/>
    </row>
    <row r="16" spans="1:14" ht="15">
      <c r="A16" s="59">
        <v>9</v>
      </c>
      <c r="B16" s="97" t="s">
        <v>360</v>
      </c>
      <c r="C16" s="97" t="s">
        <v>361</v>
      </c>
      <c r="D16" s="97" t="s">
        <v>362</v>
      </c>
      <c r="E16" s="97" t="s">
        <v>126</v>
      </c>
      <c r="F16" s="98">
        <v>8.97</v>
      </c>
      <c r="G16" s="98">
        <v>16</v>
      </c>
      <c r="H16" s="99">
        <v>100</v>
      </c>
      <c r="I16" s="98">
        <v>8.04</v>
      </c>
      <c r="J16" s="99">
        <v>144</v>
      </c>
      <c r="K16" s="97" t="s">
        <v>95</v>
      </c>
      <c r="L16" s="97" t="s">
        <v>12</v>
      </c>
      <c r="M16" s="98">
        <v>3025000</v>
      </c>
      <c r="N16" s="60"/>
    </row>
    <row r="17" spans="1:14" ht="15">
      <c r="A17" s="59">
        <v>10</v>
      </c>
      <c r="B17" s="97" t="s">
        <v>386</v>
      </c>
      <c r="C17" s="97" t="s">
        <v>387</v>
      </c>
      <c r="D17" s="97" t="s">
        <v>101</v>
      </c>
      <c r="E17" s="97" t="s">
        <v>126</v>
      </c>
      <c r="F17" s="98">
        <v>8.81</v>
      </c>
      <c r="G17" s="98">
        <v>16</v>
      </c>
      <c r="H17" s="99">
        <v>90</v>
      </c>
      <c r="I17" s="98">
        <v>8</v>
      </c>
      <c r="J17" s="99">
        <v>144</v>
      </c>
      <c r="K17" s="97" t="s">
        <v>95</v>
      </c>
      <c r="L17" s="97" t="s">
        <v>13</v>
      </c>
      <c r="M17" s="98">
        <v>3025000</v>
      </c>
      <c r="N17" s="60"/>
    </row>
    <row r="18" spans="1:14" ht="15">
      <c r="A18" s="59">
        <v>11</v>
      </c>
      <c r="B18" s="97" t="s">
        <v>365</v>
      </c>
      <c r="C18" s="97" t="s">
        <v>366</v>
      </c>
      <c r="D18" s="97" t="s">
        <v>130</v>
      </c>
      <c r="E18" s="97" t="s">
        <v>126</v>
      </c>
      <c r="F18" s="98">
        <v>8.97</v>
      </c>
      <c r="G18" s="98">
        <v>16</v>
      </c>
      <c r="H18" s="99">
        <v>85</v>
      </c>
      <c r="I18" s="98">
        <v>7.92</v>
      </c>
      <c r="J18" s="99">
        <v>144</v>
      </c>
      <c r="K18" s="97" t="s">
        <v>95</v>
      </c>
      <c r="L18" s="97" t="s">
        <v>13</v>
      </c>
      <c r="M18" s="98">
        <v>3025000</v>
      </c>
      <c r="N18" s="60"/>
    </row>
    <row r="19" spans="1:14" ht="15">
      <c r="A19" s="59">
        <v>12</v>
      </c>
      <c r="B19" s="97" t="s">
        <v>388</v>
      </c>
      <c r="C19" s="97" t="s">
        <v>389</v>
      </c>
      <c r="D19" s="97" t="s">
        <v>135</v>
      </c>
      <c r="E19" s="97" t="s">
        <v>126</v>
      </c>
      <c r="F19" s="98">
        <v>8.81</v>
      </c>
      <c r="G19" s="98">
        <v>16</v>
      </c>
      <c r="H19" s="99">
        <v>90</v>
      </c>
      <c r="I19" s="98">
        <v>8.13</v>
      </c>
      <c r="J19" s="99">
        <v>144</v>
      </c>
      <c r="K19" s="97" t="s">
        <v>95</v>
      </c>
      <c r="L19" s="97" t="s">
        <v>13</v>
      </c>
      <c r="M19" s="98">
        <v>3025000</v>
      </c>
      <c r="N19" s="60"/>
    </row>
    <row r="20" spans="1:14" ht="15">
      <c r="A20" s="59">
        <v>13</v>
      </c>
      <c r="B20" s="97" t="s">
        <v>166</v>
      </c>
      <c r="C20" s="97" t="s">
        <v>675</v>
      </c>
      <c r="D20" s="97" t="s">
        <v>164</v>
      </c>
      <c r="E20" s="97" t="s">
        <v>15</v>
      </c>
      <c r="F20" s="98">
        <v>8.13</v>
      </c>
      <c r="G20" s="98">
        <v>16</v>
      </c>
      <c r="H20" s="99">
        <v>90</v>
      </c>
      <c r="I20" s="98">
        <v>8</v>
      </c>
      <c r="J20" s="99">
        <v>152</v>
      </c>
      <c r="K20" s="97" t="s">
        <v>95</v>
      </c>
      <c r="L20" s="97" t="s">
        <v>15</v>
      </c>
      <c r="M20" s="98">
        <v>3025000</v>
      </c>
      <c r="N20" s="60"/>
    </row>
    <row r="21" spans="1:14" ht="15">
      <c r="A21" s="59">
        <v>14</v>
      </c>
      <c r="B21" s="97" t="s">
        <v>704</v>
      </c>
      <c r="C21" s="97" t="s">
        <v>435</v>
      </c>
      <c r="D21" s="97" t="s">
        <v>199</v>
      </c>
      <c r="E21" s="97" t="s">
        <v>15</v>
      </c>
      <c r="F21" s="98">
        <v>8.09</v>
      </c>
      <c r="G21" s="98">
        <v>16</v>
      </c>
      <c r="H21" s="99">
        <v>95</v>
      </c>
      <c r="I21" s="98">
        <v>7.16</v>
      </c>
      <c r="J21" s="99">
        <v>152</v>
      </c>
      <c r="K21" s="97" t="s">
        <v>95</v>
      </c>
      <c r="L21" s="97" t="s">
        <v>15</v>
      </c>
      <c r="M21" s="98">
        <v>3025000</v>
      </c>
      <c r="N21" s="60"/>
    </row>
    <row r="22" spans="1:14" ht="15">
      <c r="A22" s="59">
        <v>15</v>
      </c>
      <c r="B22" s="97" t="s">
        <v>169</v>
      </c>
      <c r="C22" s="97" t="s">
        <v>696</v>
      </c>
      <c r="D22" s="97" t="s">
        <v>99</v>
      </c>
      <c r="E22" s="97" t="s">
        <v>15</v>
      </c>
      <c r="F22" s="98">
        <v>8.11</v>
      </c>
      <c r="G22" s="98">
        <v>19</v>
      </c>
      <c r="H22" s="99">
        <v>83</v>
      </c>
      <c r="I22" s="98">
        <v>7.76</v>
      </c>
      <c r="J22" s="99">
        <v>152</v>
      </c>
      <c r="K22" s="97" t="s">
        <v>95</v>
      </c>
      <c r="L22" s="97" t="s">
        <v>15</v>
      </c>
      <c r="M22" s="98">
        <v>3025000</v>
      </c>
      <c r="N22" s="60"/>
    </row>
    <row r="23" spans="1:14" ht="15">
      <c r="A23" s="59">
        <v>16</v>
      </c>
      <c r="B23" s="97" t="s">
        <v>416</v>
      </c>
      <c r="C23" s="97" t="s">
        <v>417</v>
      </c>
      <c r="D23" s="97" t="s">
        <v>418</v>
      </c>
      <c r="E23" s="97" t="s">
        <v>16</v>
      </c>
      <c r="F23" s="98">
        <v>8.7</v>
      </c>
      <c r="G23" s="98">
        <v>15</v>
      </c>
      <c r="H23" s="99">
        <v>90</v>
      </c>
      <c r="I23" s="98">
        <v>7.93</v>
      </c>
      <c r="J23" s="99">
        <v>145</v>
      </c>
      <c r="K23" s="97" t="s">
        <v>95</v>
      </c>
      <c r="L23" s="97" t="s">
        <v>16</v>
      </c>
      <c r="M23" s="98">
        <v>3025000</v>
      </c>
      <c r="N23" s="60"/>
    </row>
    <row r="24" spans="1:14" ht="15">
      <c r="A24" s="59">
        <v>17</v>
      </c>
      <c r="B24" s="97" t="s">
        <v>510</v>
      </c>
      <c r="C24" s="97" t="s">
        <v>511</v>
      </c>
      <c r="D24" s="97" t="s">
        <v>110</v>
      </c>
      <c r="E24" s="97" t="s">
        <v>16</v>
      </c>
      <c r="F24" s="98">
        <v>8.43</v>
      </c>
      <c r="G24" s="98">
        <v>15</v>
      </c>
      <c r="H24" s="99">
        <v>90</v>
      </c>
      <c r="I24" s="98">
        <v>8.03</v>
      </c>
      <c r="J24" s="99">
        <v>145</v>
      </c>
      <c r="K24" s="97" t="s">
        <v>95</v>
      </c>
      <c r="L24" s="97" t="s">
        <v>16</v>
      </c>
      <c r="M24" s="98">
        <v>3025000</v>
      </c>
      <c r="N24" s="60"/>
    </row>
    <row r="25" spans="1:14" ht="15">
      <c r="A25" s="59">
        <v>18</v>
      </c>
      <c r="B25" s="97" t="s">
        <v>576</v>
      </c>
      <c r="C25" s="97" t="s">
        <v>577</v>
      </c>
      <c r="D25" s="97" t="s">
        <v>578</v>
      </c>
      <c r="E25" s="97" t="s">
        <v>16</v>
      </c>
      <c r="F25" s="98">
        <v>8.3</v>
      </c>
      <c r="G25" s="98">
        <v>15</v>
      </c>
      <c r="H25" s="99">
        <v>96</v>
      </c>
      <c r="I25" s="98">
        <v>7.59</v>
      </c>
      <c r="J25" s="99">
        <v>149</v>
      </c>
      <c r="K25" s="97" t="s">
        <v>95</v>
      </c>
      <c r="L25" s="97" t="s">
        <v>16</v>
      </c>
      <c r="M25" s="98">
        <v>3025000</v>
      </c>
      <c r="N25" s="60"/>
    </row>
    <row r="26" spans="1:14" ht="15">
      <c r="A26" s="59">
        <v>19</v>
      </c>
      <c r="B26" s="97" t="s">
        <v>547</v>
      </c>
      <c r="C26" s="97" t="s">
        <v>548</v>
      </c>
      <c r="D26" s="97" t="s">
        <v>129</v>
      </c>
      <c r="E26" s="97" t="s">
        <v>16</v>
      </c>
      <c r="F26" s="98">
        <v>8.36</v>
      </c>
      <c r="G26" s="98">
        <v>18</v>
      </c>
      <c r="H26" s="99">
        <v>90</v>
      </c>
      <c r="I26" s="98">
        <v>7.97</v>
      </c>
      <c r="J26" s="99">
        <v>154</v>
      </c>
      <c r="K26" s="97" t="s">
        <v>95</v>
      </c>
      <c r="L26" s="97" t="s">
        <v>16</v>
      </c>
      <c r="M26" s="98">
        <v>3025000</v>
      </c>
      <c r="N26" s="60"/>
    </row>
    <row r="27" spans="1:14" ht="15">
      <c r="A27" s="59">
        <v>20</v>
      </c>
      <c r="B27" s="97" t="s">
        <v>447</v>
      </c>
      <c r="C27" s="97" t="s">
        <v>448</v>
      </c>
      <c r="D27" s="97" t="s">
        <v>130</v>
      </c>
      <c r="E27" s="97" t="s">
        <v>16</v>
      </c>
      <c r="F27" s="98">
        <v>8.6</v>
      </c>
      <c r="G27" s="98">
        <v>15</v>
      </c>
      <c r="H27" s="99">
        <v>95</v>
      </c>
      <c r="I27" s="98">
        <v>7.81</v>
      </c>
      <c r="J27" s="99">
        <v>145</v>
      </c>
      <c r="K27" s="97" t="s">
        <v>95</v>
      </c>
      <c r="L27" s="97" t="s">
        <v>16</v>
      </c>
      <c r="M27" s="98">
        <v>3025000</v>
      </c>
      <c r="N27" s="60"/>
    </row>
    <row r="28" spans="1:14" ht="15">
      <c r="A28" s="59">
        <v>21</v>
      </c>
      <c r="B28" s="97" t="s">
        <v>502</v>
      </c>
      <c r="C28" s="97" t="s">
        <v>503</v>
      </c>
      <c r="D28" s="97" t="s">
        <v>130</v>
      </c>
      <c r="E28" s="97" t="s">
        <v>16</v>
      </c>
      <c r="F28" s="98">
        <v>8.44</v>
      </c>
      <c r="G28" s="98">
        <v>18</v>
      </c>
      <c r="H28" s="99">
        <v>90</v>
      </c>
      <c r="I28" s="98">
        <v>7.54</v>
      </c>
      <c r="J28" s="99">
        <v>153</v>
      </c>
      <c r="K28" s="97" t="s">
        <v>95</v>
      </c>
      <c r="L28" s="97" t="s">
        <v>16</v>
      </c>
      <c r="M28" s="98">
        <v>3025000</v>
      </c>
      <c r="N28" s="60"/>
    </row>
    <row r="29" spans="1:14" ht="15">
      <c r="A29" s="59">
        <v>22</v>
      </c>
      <c r="B29" s="97" t="s">
        <v>464</v>
      </c>
      <c r="C29" s="97" t="s">
        <v>465</v>
      </c>
      <c r="D29" s="97" t="s">
        <v>466</v>
      </c>
      <c r="E29" s="97" t="s">
        <v>16</v>
      </c>
      <c r="F29" s="98">
        <v>8.57</v>
      </c>
      <c r="G29" s="98">
        <v>15</v>
      </c>
      <c r="H29" s="99">
        <v>89</v>
      </c>
      <c r="I29" s="98">
        <v>7.43</v>
      </c>
      <c r="J29" s="99">
        <v>145</v>
      </c>
      <c r="K29" s="97" t="s">
        <v>95</v>
      </c>
      <c r="L29" s="97" t="s">
        <v>17</v>
      </c>
      <c r="M29" s="98">
        <v>3025000</v>
      </c>
      <c r="N29" s="60"/>
    </row>
    <row r="30" spans="1:14" ht="15">
      <c r="A30" s="59">
        <v>23</v>
      </c>
      <c r="B30" s="97" t="s">
        <v>222</v>
      </c>
      <c r="C30" s="97" t="s">
        <v>583</v>
      </c>
      <c r="D30" s="97" t="s">
        <v>223</v>
      </c>
      <c r="E30" s="97" t="s">
        <v>16</v>
      </c>
      <c r="F30" s="98">
        <v>8.3</v>
      </c>
      <c r="G30" s="98">
        <v>15</v>
      </c>
      <c r="H30" s="99">
        <v>85</v>
      </c>
      <c r="I30" s="98">
        <v>7.96</v>
      </c>
      <c r="J30" s="99">
        <v>149</v>
      </c>
      <c r="K30" s="97" t="s">
        <v>95</v>
      </c>
      <c r="L30" s="97" t="s">
        <v>17</v>
      </c>
      <c r="M30" s="98">
        <v>3025000</v>
      </c>
      <c r="N30" s="60"/>
    </row>
    <row r="31" spans="1:14" ht="15">
      <c r="A31" s="59">
        <v>24</v>
      </c>
      <c r="B31" s="97" t="s">
        <v>573</v>
      </c>
      <c r="C31" s="97" t="s">
        <v>574</v>
      </c>
      <c r="D31" s="97" t="s">
        <v>131</v>
      </c>
      <c r="E31" s="97" t="s">
        <v>19</v>
      </c>
      <c r="F31" s="98">
        <v>8.31</v>
      </c>
      <c r="G31" s="98">
        <v>16</v>
      </c>
      <c r="H31" s="99">
        <v>87</v>
      </c>
      <c r="I31" s="98">
        <v>7.81</v>
      </c>
      <c r="J31" s="99">
        <v>152</v>
      </c>
      <c r="K31" s="97" t="s">
        <v>95</v>
      </c>
      <c r="L31" s="97" t="s">
        <v>19</v>
      </c>
      <c r="M31" s="98">
        <v>3025000</v>
      </c>
      <c r="N31" s="60"/>
    </row>
    <row r="32" spans="1:14" ht="15">
      <c r="A32" s="59">
        <v>25</v>
      </c>
      <c r="B32" s="97" t="s">
        <v>470</v>
      </c>
      <c r="C32" s="97" t="s">
        <v>314</v>
      </c>
      <c r="D32" s="97" t="s">
        <v>471</v>
      </c>
      <c r="E32" s="97" t="s">
        <v>19</v>
      </c>
      <c r="F32" s="98">
        <v>8.56</v>
      </c>
      <c r="G32" s="98">
        <v>16</v>
      </c>
      <c r="H32" s="99">
        <v>85</v>
      </c>
      <c r="I32" s="98">
        <v>8.13</v>
      </c>
      <c r="J32" s="99">
        <v>152</v>
      </c>
      <c r="K32" s="97" t="s">
        <v>95</v>
      </c>
      <c r="L32" s="97" t="s">
        <v>20</v>
      </c>
      <c r="M32" s="98">
        <v>3025000</v>
      </c>
      <c r="N32" s="60"/>
    </row>
    <row r="33" spans="1:14" ht="15">
      <c r="A33" s="59">
        <v>26</v>
      </c>
      <c r="B33" s="97" t="s">
        <v>373</v>
      </c>
      <c r="C33" s="97" t="s">
        <v>374</v>
      </c>
      <c r="D33" s="97" t="s">
        <v>375</v>
      </c>
      <c r="E33" s="97" t="s">
        <v>19</v>
      </c>
      <c r="F33" s="98">
        <v>8.91</v>
      </c>
      <c r="G33" s="98">
        <v>16</v>
      </c>
      <c r="H33" s="99">
        <v>88</v>
      </c>
      <c r="I33" s="98">
        <v>8.34</v>
      </c>
      <c r="J33" s="99">
        <v>152</v>
      </c>
      <c r="K33" s="97" t="s">
        <v>95</v>
      </c>
      <c r="L33" s="97" t="s">
        <v>20</v>
      </c>
      <c r="M33" s="98">
        <v>3025000</v>
      </c>
      <c r="N33" s="60"/>
    </row>
    <row r="34" spans="1:14" ht="15">
      <c r="A34" s="59">
        <v>27</v>
      </c>
      <c r="B34" s="97" t="s">
        <v>561</v>
      </c>
      <c r="C34" s="97" t="s">
        <v>419</v>
      </c>
      <c r="D34" s="97" t="s">
        <v>159</v>
      </c>
      <c r="E34" s="97" t="s">
        <v>19</v>
      </c>
      <c r="F34" s="98">
        <v>8.34</v>
      </c>
      <c r="G34" s="98">
        <v>16</v>
      </c>
      <c r="H34" s="99">
        <v>85</v>
      </c>
      <c r="I34" s="98">
        <v>7.17</v>
      </c>
      <c r="J34" s="99">
        <v>152</v>
      </c>
      <c r="K34" s="97" t="s">
        <v>95</v>
      </c>
      <c r="L34" s="97" t="s">
        <v>20</v>
      </c>
      <c r="M34" s="98">
        <v>3025000</v>
      </c>
      <c r="N34" s="60"/>
    </row>
    <row r="35" spans="1:14" ht="15">
      <c r="A35" s="59">
        <v>28</v>
      </c>
      <c r="B35" s="97" t="s">
        <v>219</v>
      </c>
      <c r="C35" s="97" t="s">
        <v>390</v>
      </c>
      <c r="D35" s="97" t="s">
        <v>102</v>
      </c>
      <c r="E35" s="97" t="s">
        <v>19</v>
      </c>
      <c r="F35" s="98">
        <v>8.81</v>
      </c>
      <c r="G35" s="98">
        <v>16</v>
      </c>
      <c r="H35" s="99">
        <v>85</v>
      </c>
      <c r="I35" s="98">
        <v>8.23</v>
      </c>
      <c r="J35" s="99">
        <v>148</v>
      </c>
      <c r="K35" s="97" t="s">
        <v>95</v>
      </c>
      <c r="L35" s="97" t="s">
        <v>20</v>
      </c>
      <c r="M35" s="98">
        <v>3025000</v>
      </c>
      <c r="N35" s="60"/>
    </row>
    <row r="36" spans="1:14" ht="15">
      <c r="A36" s="59">
        <v>29</v>
      </c>
      <c r="B36" s="97" t="s">
        <v>216</v>
      </c>
      <c r="C36" s="97" t="s">
        <v>441</v>
      </c>
      <c r="D36" s="97" t="s">
        <v>96</v>
      </c>
      <c r="E36" s="97" t="s">
        <v>19</v>
      </c>
      <c r="F36" s="98">
        <v>8.63</v>
      </c>
      <c r="G36" s="98">
        <v>16</v>
      </c>
      <c r="H36" s="99">
        <v>90</v>
      </c>
      <c r="I36" s="98">
        <v>8.45</v>
      </c>
      <c r="J36" s="99">
        <v>144</v>
      </c>
      <c r="K36" s="97" t="s">
        <v>95</v>
      </c>
      <c r="L36" s="97" t="s">
        <v>20</v>
      </c>
      <c r="M36" s="98">
        <v>3025000</v>
      </c>
      <c r="N36" s="60"/>
    </row>
    <row r="37" spans="1:14" ht="15">
      <c r="A37" s="59">
        <v>30</v>
      </c>
      <c r="B37" s="97" t="s">
        <v>485</v>
      </c>
      <c r="C37" s="97" t="s">
        <v>486</v>
      </c>
      <c r="D37" s="97" t="s">
        <v>106</v>
      </c>
      <c r="E37" s="97" t="s">
        <v>19</v>
      </c>
      <c r="F37" s="98">
        <v>8.5</v>
      </c>
      <c r="G37" s="98">
        <v>16</v>
      </c>
      <c r="H37" s="99">
        <v>88</v>
      </c>
      <c r="I37" s="98">
        <v>8.08</v>
      </c>
      <c r="J37" s="99">
        <v>147</v>
      </c>
      <c r="K37" s="97" t="s">
        <v>95</v>
      </c>
      <c r="L37" s="97" t="s">
        <v>20</v>
      </c>
      <c r="M37" s="98">
        <v>3025000</v>
      </c>
      <c r="N37" s="60"/>
    </row>
    <row r="38" spans="1:14" ht="15">
      <c r="A38" s="59">
        <v>31</v>
      </c>
      <c r="B38" s="97" t="s">
        <v>504</v>
      </c>
      <c r="C38" s="97" t="s">
        <v>505</v>
      </c>
      <c r="D38" s="97" t="s">
        <v>235</v>
      </c>
      <c r="E38" s="97" t="s">
        <v>19</v>
      </c>
      <c r="F38" s="98">
        <v>8.44</v>
      </c>
      <c r="G38" s="98">
        <v>16</v>
      </c>
      <c r="H38" s="99">
        <v>90</v>
      </c>
      <c r="I38" s="98">
        <v>8.18</v>
      </c>
      <c r="J38" s="99">
        <v>152</v>
      </c>
      <c r="K38" s="97" t="s">
        <v>95</v>
      </c>
      <c r="L38" s="97" t="s">
        <v>20</v>
      </c>
      <c r="M38" s="98">
        <v>3025000</v>
      </c>
      <c r="N38" s="60"/>
    </row>
    <row r="39" spans="1:14" ht="15">
      <c r="A39" s="59">
        <v>32</v>
      </c>
      <c r="B39" s="97" t="s">
        <v>197</v>
      </c>
      <c r="C39" s="97" t="s">
        <v>790</v>
      </c>
      <c r="D39" s="97" t="s">
        <v>198</v>
      </c>
      <c r="E39" s="97" t="s">
        <v>22</v>
      </c>
      <c r="F39" s="98">
        <v>7.8</v>
      </c>
      <c r="G39" s="98">
        <v>15</v>
      </c>
      <c r="H39" s="99">
        <v>74</v>
      </c>
      <c r="I39" s="98">
        <v>7.58</v>
      </c>
      <c r="J39" s="99">
        <v>152</v>
      </c>
      <c r="K39" s="97" t="s">
        <v>105</v>
      </c>
      <c r="L39" s="97" t="s">
        <v>22</v>
      </c>
      <c r="M39" s="98">
        <v>2750000</v>
      </c>
      <c r="N39" s="60"/>
    </row>
    <row r="40" spans="1:14" ht="15">
      <c r="A40" s="59">
        <v>33</v>
      </c>
      <c r="B40" s="97" t="s">
        <v>805</v>
      </c>
      <c r="C40" s="97" t="s">
        <v>806</v>
      </c>
      <c r="D40" s="97" t="s">
        <v>151</v>
      </c>
      <c r="E40" s="97" t="s">
        <v>22</v>
      </c>
      <c r="F40" s="98">
        <v>7.6</v>
      </c>
      <c r="G40" s="98">
        <v>15</v>
      </c>
      <c r="H40" s="99">
        <v>94</v>
      </c>
      <c r="I40" s="98">
        <v>7.33</v>
      </c>
      <c r="J40" s="99">
        <v>152</v>
      </c>
      <c r="K40" s="97" t="s">
        <v>105</v>
      </c>
      <c r="L40" s="97" t="s">
        <v>22</v>
      </c>
      <c r="M40" s="98">
        <v>2750000</v>
      </c>
      <c r="N40" s="60"/>
    </row>
    <row r="41" spans="1:14" ht="15">
      <c r="A41" s="59">
        <v>34</v>
      </c>
      <c r="B41" s="97" t="s">
        <v>782</v>
      </c>
      <c r="C41" s="97" t="s">
        <v>783</v>
      </c>
      <c r="D41" s="97" t="s">
        <v>240</v>
      </c>
      <c r="E41" s="97" t="s">
        <v>22</v>
      </c>
      <c r="F41" s="98">
        <v>7.9</v>
      </c>
      <c r="G41" s="98">
        <v>15</v>
      </c>
      <c r="H41" s="99">
        <v>80</v>
      </c>
      <c r="I41" s="98">
        <v>7.52</v>
      </c>
      <c r="J41" s="99">
        <v>152</v>
      </c>
      <c r="K41" s="97" t="s">
        <v>105</v>
      </c>
      <c r="L41" s="97" t="s">
        <v>22</v>
      </c>
      <c r="M41" s="98">
        <v>2750000</v>
      </c>
      <c r="N41" s="60"/>
    </row>
    <row r="42" spans="1:14" ht="15">
      <c r="A42" s="59">
        <v>35</v>
      </c>
      <c r="B42" s="97" t="s">
        <v>825</v>
      </c>
      <c r="C42" s="97" t="s">
        <v>826</v>
      </c>
      <c r="D42" s="97" t="s">
        <v>94</v>
      </c>
      <c r="E42" s="97" t="s">
        <v>22</v>
      </c>
      <c r="F42" s="98">
        <v>7.3</v>
      </c>
      <c r="G42" s="98">
        <v>15</v>
      </c>
      <c r="H42" s="99">
        <v>87</v>
      </c>
      <c r="I42" s="98">
        <v>6.8</v>
      </c>
      <c r="J42" s="99">
        <v>152</v>
      </c>
      <c r="K42" s="97" t="s">
        <v>105</v>
      </c>
      <c r="L42" s="97" t="s">
        <v>22</v>
      </c>
      <c r="M42" s="98">
        <v>2750000</v>
      </c>
      <c r="N42" s="60"/>
    </row>
    <row r="43" spans="1:14" ht="15">
      <c r="A43" s="59">
        <v>36</v>
      </c>
      <c r="B43" s="97" t="s">
        <v>525</v>
      </c>
      <c r="C43" s="97" t="s">
        <v>526</v>
      </c>
      <c r="D43" s="97" t="s">
        <v>179</v>
      </c>
      <c r="E43" s="97" t="s">
        <v>23</v>
      </c>
      <c r="F43" s="98">
        <v>8.4</v>
      </c>
      <c r="G43" s="98">
        <v>15</v>
      </c>
      <c r="H43" s="99">
        <v>90</v>
      </c>
      <c r="I43" s="98">
        <v>7.92</v>
      </c>
      <c r="J43" s="99">
        <v>152</v>
      </c>
      <c r="K43" s="97" t="s">
        <v>95</v>
      </c>
      <c r="L43" s="97" t="s">
        <v>23</v>
      </c>
      <c r="M43" s="98">
        <v>3025000</v>
      </c>
      <c r="N43" s="60"/>
    </row>
    <row r="44" spans="1:14" ht="15">
      <c r="A44" s="59">
        <v>37</v>
      </c>
      <c r="B44" s="97" t="s">
        <v>451</v>
      </c>
      <c r="C44" s="97" t="s">
        <v>452</v>
      </c>
      <c r="D44" s="97" t="s">
        <v>453</v>
      </c>
      <c r="E44" s="97" t="s">
        <v>23</v>
      </c>
      <c r="F44" s="98">
        <v>8.6</v>
      </c>
      <c r="G44" s="98">
        <v>15</v>
      </c>
      <c r="H44" s="99">
        <v>90</v>
      </c>
      <c r="I44" s="98">
        <v>8.17</v>
      </c>
      <c r="J44" s="99">
        <v>144</v>
      </c>
      <c r="K44" s="97" t="s">
        <v>95</v>
      </c>
      <c r="L44" s="97" t="s">
        <v>23</v>
      </c>
      <c r="M44" s="98">
        <v>3025000</v>
      </c>
      <c r="N44" s="60"/>
    </row>
    <row r="45" spans="1:14" ht="15">
      <c r="A45" s="59">
        <v>38</v>
      </c>
      <c r="B45" s="97" t="s">
        <v>420</v>
      </c>
      <c r="C45" s="97" t="s">
        <v>421</v>
      </c>
      <c r="D45" s="97" t="s">
        <v>97</v>
      </c>
      <c r="E45" s="97" t="s">
        <v>23</v>
      </c>
      <c r="F45" s="98">
        <v>8.7</v>
      </c>
      <c r="G45" s="98">
        <v>15</v>
      </c>
      <c r="H45" s="99">
        <v>87</v>
      </c>
      <c r="I45" s="98">
        <v>7.85</v>
      </c>
      <c r="J45" s="99">
        <v>152</v>
      </c>
      <c r="K45" s="97" t="s">
        <v>95</v>
      </c>
      <c r="L45" s="97" t="s">
        <v>23</v>
      </c>
      <c r="M45" s="98">
        <v>3025000</v>
      </c>
      <c r="N45" s="60"/>
    </row>
    <row r="46" spans="1:14" ht="15">
      <c r="A46" s="59">
        <v>39</v>
      </c>
      <c r="B46" s="97" t="s">
        <v>227</v>
      </c>
      <c r="C46" s="97" t="s">
        <v>377</v>
      </c>
      <c r="D46" s="97" t="s">
        <v>97</v>
      </c>
      <c r="E46" s="97" t="s">
        <v>23</v>
      </c>
      <c r="F46" s="98">
        <v>8.9</v>
      </c>
      <c r="G46" s="98">
        <v>15</v>
      </c>
      <c r="H46" s="99">
        <v>82</v>
      </c>
      <c r="I46" s="98">
        <v>8.17</v>
      </c>
      <c r="J46" s="99">
        <v>144</v>
      </c>
      <c r="K46" s="97" t="s">
        <v>95</v>
      </c>
      <c r="L46" s="97" t="s">
        <v>23</v>
      </c>
      <c r="M46" s="98">
        <v>3025000</v>
      </c>
      <c r="N46" s="60"/>
    </row>
    <row r="47" spans="1:14" ht="15">
      <c r="A47" s="59">
        <v>40</v>
      </c>
      <c r="B47" s="97" t="s">
        <v>584</v>
      </c>
      <c r="C47" s="97" t="s">
        <v>487</v>
      </c>
      <c r="D47" s="97" t="s">
        <v>235</v>
      </c>
      <c r="E47" s="97" t="s">
        <v>23</v>
      </c>
      <c r="F47" s="98">
        <v>8.3</v>
      </c>
      <c r="G47" s="98">
        <v>15</v>
      </c>
      <c r="H47" s="99">
        <v>81</v>
      </c>
      <c r="I47" s="98">
        <v>7.38</v>
      </c>
      <c r="J47" s="99">
        <v>152</v>
      </c>
      <c r="K47" s="97" t="s">
        <v>95</v>
      </c>
      <c r="L47" s="97" t="s">
        <v>23</v>
      </c>
      <c r="M47" s="98">
        <v>3025000</v>
      </c>
      <c r="N47" s="60"/>
    </row>
    <row r="48" spans="1:14" ht="15">
      <c r="A48" s="59">
        <v>41</v>
      </c>
      <c r="B48" s="97" t="s">
        <v>220</v>
      </c>
      <c r="C48" s="97" t="s">
        <v>419</v>
      </c>
      <c r="D48" s="97" t="s">
        <v>221</v>
      </c>
      <c r="E48" s="97" t="s">
        <v>23</v>
      </c>
      <c r="F48" s="98">
        <v>8.7</v>
      </c>
      <c r="G48" s="98">
        <v>15</v>
      </c>
      <c r="H48" s="99">
        <v>90</v>
      </c>
      <c r="I48" s="98">
        <v>8.2</v>
      </c>
      <c r="J48" s="99">
        <v>152</v>
      </c>
      <c r="K48" s="97" t="s">
        <v>95</v>
      </c>
      <c r="L48" s="97" t="s">
        <v>24</v>
      </c>
      <c r="M48" s="98">
        <v>3025000</v>
      </c>
      <c r="N48" s="60"/>
    </row>
    <row r="49" spans="1:14" ht="15">
      <c r="A49" s="59">
        <v>42</v>
      </c>
      <c r="B49" s="97" t="s">
        <v>391</v>
      </c>
      <c r="C49" s="97" t="s">
        <v>392</v>
      </c>
      <c r="D49" s="97" t="s">
        <v>109</v>
      </c>
      <c r="E49" s="97" t="s">
        <v>23</v>
      </c>
      <c r="F49" s="98">
        <v>8.8</v>
      </c>
      <c r="G49" s="98">
        <v>15</v>
      </c>
      <c r="H49" s="99">
        <v>90</v>
      </c>
      <c r="I49" s="98">
        <v>7.96</v>
      </c>
      <c r="J49" s="99">
        <v>144</v>
      </c>
      <c r="K49" s="97" t="s">
        <v>95</v>
      </c>
      <c r="L49" s="97" t="s">
        <v>24</v>
      </c>
      <c r="M49" s="98">
        <v>3025000</v>
      </c>
      <c r="N49" s="60"/>
    </row>
    <row r="50" spans="1:14" ht="15">
      <c r="A50" s="59">
        <v>43</v>
      </c>
      <c r="B50" s="97" t="s">
        <v>580</v>
      </c>
      <c r="C50" s="97" t="s">
        <v>581</v>
      </c>
      <c r="D50" s="97" t="s">
        <v>226</v>
      </c>
      <c r="E50" s="97" t="s">
        <v>23</v>
      </c>
      <c r="F50" s="98">
        <v>8.3</v>
      </c>
      <c r="G50" s="98">
        <v>15</v>
      </c>
      <c r="H50" s="99">
        <v>90</v>
      </c>
      <c r="I50" s="98">
        <v>7.55</v>
      </c>
      <c r="J50" s="99">
        <v>172</v>
      </c>
      <c r="K50" s="97" t="s">
        <v>95</v>
      </c>
      <c r="L50" s="97" t="s">
        <v>24</v>
      </c>
      <c r="M50" s="98">
        <v>3025000</v>
      </c>
      <c r="N50" s="60"/>
    </row>
    <row r="51" spans="1:14" ht="15">
      <c r="A51" s="59">
        <v>44</v>
      </c>
      <c r="B51" s="97" t="s">
        <v>582</v>
      </c>
      <c r="C51" s="97" t="s">
        <v>572</v>
      </c>
      <c r="D51" s="97" t="s">
        <v>130</v>
      </c>
      <c r="E51" s="97" t="s">
        <v>23</v>
      </c>
      <c r="F51" s="98">
        <v>8.3</v>
      </c>
      <c r="G51" s="98">
        <v>15</v>
      </c>
      <c r="H51" s="99">
        <v>90</v>
      </c>
      <c r="I51" s="98">
        <v>7.61</v>
      </c>
      <c r="J51" s="99">
        <v>144</v>
      </c>
      <c r="K51" s="97" t="s">
        <v>95</v>
      </c>
      <c r="L51" s="97" t="s">
        <v>24</v>
      </c>
      <c r="M51" s="98">
        <v>3025000</v>
      </c>
      <c r="N51" s="60"/>
    </row>
    <row r="52" spans="1:14" ht="15">
      <c r="A52" s="59">
        <v>45</v>
      </c>
      <c r="B52" s="97" t="s">
        <v>413</v>
      </c>
      <c r="C52" s="97" t="s">
        <v>414</v>
      </c>
      <c r="D52" s="97" t="s">
        <v>415</v>
      </c>
      <c r="E52" s="97" t="s">
        <v>23</v>
      </c>
      <c r="F52" s="98">
        <v>8.7</v>
      </c>
      <c r="G52" s="98">
        <v>15</v>
      </c>
      <c r="H52" s="99">
        <v>95</v>
      </c>
      <c r="I52" s="98">
        <v>7.6</v>
      </c>
      <c r="J52" s="99">
        <v>152</v>
      </c>
      <c r="K52" s="97" t="s">
        <v>95</v>
      </c>
      <c r="L52" s="97" t="s">
        <v>24</v>
      </c>
      <c r="M52" s="98">
        <v>3025000</v>
      </c>
      <c r="N52" s="60"/>
    </row>
    <row r="53" spans="1:14" ht="15">
      <c r="A53" s="59">
        <v>46</v>
      </c>
      <c r="B53" s="97" t="s">
        <v>545</v>
      </c>
      <c r="C53" s="97" t="s">
        <v>546</v>
      </c>
      <c r="D53" s="97" t="s">
        <v>237</v>
      </c>
      <c r="E53" s="97" t="s">
        <v>25</v>
      </c>
      <c r="F53" s="98">
        <v>8.37</v>
      </c>
      <c r="G53" s="98">
        <v>15</v>
      </c>
      <c r="H53" s="99">
        <v>82</v>
      </c>
      <c r="I53" s="98">
        <v>6.87</v>
      </c>
      <c r="J53" s="99">
        <v>158</v>
      </c>
      <c r="K53" s="97" t="s">
        <v>95</v>
      </c>
      <c r="L53" s="97" t="s">
        <v>25</v>
      </c>
      <c r="M53" s="98">
        <v>3025000</v>
      </c>
      <c r="N53" s="60"/>
    </row>
    <row r="54" spans="1:14" ht="15">
      <c r="A54" s="59">
        <v>47</v>
      </c>
      <c r="B54" s="97" t="s">
        <v>567</v>
      </c>
      <c r="C54" s="97" t="s">
        <v>401</v>
      </c>
      <c r="D54" s="97" t="s">
        <v>174</v>
      </c>
      <c r="E54" s="97" t="s">
        <v>25</v>
      </c>
      <c r="F54" s="98">
        <v>8.32</v>
      </c>
      <c r="G54" s="98">
        <v>19</v>
      </c>
      <c r="H54" s="99">
        <v>88</v>
      </c>
      <c r="I54" s="98">
        <v>7.46</v>
      </c>
      <c r="J54" s="99">
        <v>150</v>
      </c>
      <c r="K54" s="97" t="s">
        <v>95</v>
      </c>
      <c r="L54" s="97" t="s">
        <v>25</v>
      </c>
      <c r="M54" s="98">
        <v>3025000</v>
      </c>
      <c r="N54" s="60"/>
    </row>
    <row r="55" spans="1:14" ht="15">
      <c r="A55" s="59">
        <v>48</v>
      </c>
      <c r="B55" s="97" t="s">
        <v>516</v>
      </c>
      <c r="C55" s="97" t="s">
        <v>517</v>
      </c>
      <c r="D55" s="97" t="s">
        <v>102</v>
      </c>
      <c r="E55" s="97" t="s">
        <v>25</v>
      </c>
      <c r="F55" s="98">
        <v>8.42</v>
      </c>
      <c r="G55" s="98">
        <v>19</v>
      </c>
      <c r="H55" s="99">
        <v>90</v>
      </c>
      <c r="I55" s="98">
        <v>7.9</v>
      </c>
      <c r="J55" s="99">
        <v>150</v>
      </c>
      <c r="K55" s="97" t="s">
        <v>95</v>
      </c>
      <c r="L55" s="97" t="s">
        <v>25</v>
      </c>
      <c r="M55" s="98">
        <v>3025000</v>
      </c>
      <c r="N55" s="60"/>
    </row>
    <row r="56" spans="1:14" ht="15">
      <c r="A56" s="59">
        <v>49</v>
      </c>
      <c r="B56" s="97" t="s">
        <v>363</v>
      </c>
      <c r="C56" s="97" t="s">
        <v>364</v>
      </c>
      <c r="D56" s="97" t="s">
        <v>191</v>
      </c>
      <c r="E56" s="97" t="s">
        <v>25</v>
      </c>
      <c r="F56" s="98">
        <v>8.97</v>
      </c>
      <c r="G56" s="98">
        <v>19</v>
      </c>
      <c r="H56" s="99">
        <v>95</v>
      </c>
      <c r="I56" s="98">
        <v>8.01</v>
      </c>
      <c r="J56" s="99">
        <v>150</v>
      </c>
      <c r="K56" s="97" t="s">
        <v>95</v>
      </c>
      <c r="L56" s="97" t="s">
        <v>25</v>
      </c>
      <c r="M56" s="98">
        <v>3025000</v>
      </c>
      <c r="N56" s="60"/>
    </row>
    <row r="57" spans="1:14" ht="15">
      <c r="A57" s="59">
        <v>50</v>
      </c>
      <c r="B57" s="97" t="s">
        <v>154</v>
      </c>
      <c r="C57" s="97" t="s">
        <v>482</v>
      </c>
      <c r="D57" s="97" t="s">
        <v>155</v>
      </c>
      <c r="E57" s="97" t="s">
        <v>26</v>
      </c>
      <c r="F57" s="98">
        <v>8.53</v>
      </c>
      <c r="G57" s="98">
        <v>17</v>
      </c>
      <c r="H57" s="99">
        <v>90</v>
      </c>
      <c r="I57" s="98">
        <v>7.97</v>
      </c>
      <c r="J57" s="99">
        <v>157</v>
      </c>
      <c r="K57" s="97" t="s">
        <v>95</v>
      </c>
      <c r="L57" s="97" t="s">
        <v>26</v>
      </c>
      <c r="M57" s="98">
        <v>3025000</v>
      </c>
      <c r="N57" s="60"/>
    </row>
    <row r="58" spans="1:14" ht="15">
      <c r="A58" s="59">
        <v>51</v>
      </c>
      <c r="B58" s="97" t="s">
        <v>479</v>
      </c>
      <c r="C58" s="97" t="s">
        <v>366</v>
      </c>
      <c r="D58" s="97" t="s">
        <v>221</v>
      </c>
      <c r="E58" s="97" t="s">
        <v>26</v>
      </c>
      <c r="F58" s="98">
        <v>8.53</v>
      </c>
      <c r="G58" s="98">
        <v>17</v>
      </c>
      <c r="H58" s="99">
        <v>99</v>
      </c>
      <c r="I58" s="98">
        <v>7.94</v>
      </c>
      <c r="J58" s="99">
        <v>149</v>
      </c>
      <c r="K58" s="97" t="s">
        <v>95</v>
      </c>
      <c r="L58" s="97" t="s">
        <v>26</v>
      </c>
      <c r="M58" s="98">
        <v>3025000</v>
      </c>
      <c r="N58" s="60"/>
    </row>
    <row r="59" spans="1:14" ht="15">
      <c r="A59" s="59">
        <v>52</v>
      </c>
      <c r="B59" s="97" t="s">
        <v>152</v>
      </c>
      <c r="C59" s="97" t="s">
        <v>402</v>
      </c>
      <c r="D59" s="97" t="s">
        <v>153</v>
      </c>
      <c r="E59" s="97" t="s">
        <v>26</v>
      </c>
      <c r="F59" s="98">
        <v>8.74</v>
      </c>
      <c r="G59" s="98">
        <v>17</v>
      </c>
      <c r="H59" s="99">
        <v>100</v>
      </c>
      <c r="I59" s="98">
        <v>8.1</v>
      </c>
      <c r="J59" s="99">
        <v>157</v>
      </c>
      <c r="K59" s="97" t="s">
        <v>95</v>
      </c>
      <c r="L59" s="97" t="s">
        <v>26</v>
      </c>
      <c r="M59" s="98">
        <v>3025000</v>
      </c>
      <c r="N59" s="60"/>
    </row>
    <row r="60" spans="1:14" ht="15">
      <c r="A60" s="59">
        <v>53</v>
      </c>
      <c r="B60" s="97" t="s">
        <v>150</v>
      </c>
      <c r="C60" s="97" t="s">
        <v>367</v>
      </c>
      <c r="D60" s="97" t="s">
        <v>151</v>
      </c>
      <c r="E60" s="97" t="s">
        <v>26</v>
      </c>
      <c r="F60" s="98">
        <v>8.94</v>
      </c>
      <c r="G60" s="98">
        <v>17</v>
      </c>
      <c r="H60" s="99">
        <v>100</v>
      </c>
      <c r="I60" s="98">
        <v>8.29</v>
      </c>
      <c r="J60" s="99">
        <v>149</v>
      </c>
      <c r="K60" s="97" t="s">
        <v>95</v>
      </c>
      <c r="L60" s="97" t="s">
        <v>26</v>
      </c>
      <c r="M60" s="98">
        <v>3025000</v>
      </c>
      <c r="N60" s="60"/>
    </row>
    <row r="61" spans="1:14" ht="15">
      <c r="A61" s="59">
        <v>54</v>
      </c>
      <c r="B61" s="97" t="s">
        <v>477</v>
      </c>
      <c r="C61" s="97" t="s">
        <v>478</v>
      </c>
      <c r="D61" s="97" t="s">
        <v>99</v>
      </c>
      <c r="E61" s="97" t="s">
        <v>27</v>
      </c>
      <c r="F61" s="98">
        <v>8.53</v>
      </c>
      <c r="G61" s="98">
        <v>19</v>
      </c>
      <c r="H61" s="99">
        <v>100</v>
      </c>
      <c r="I61" s="98">
        <v>7.87</v>
      </c>
      <c r="J61" s="99">
        <v>149</v>
      </c>
      <c r="K61" s="97" t="s">
        <v>95</v>
      </c>
      <c r="L61" s="97" t="s">
        <v>27</v>
      </c>
      <c r="M61" s="98">
        <v>3025000</v>
      </c>
      <c r="N61" s="60"/>
    </row>
    <row r="62" spans="1:14" ht="15">
      <c r="A62" s="59">
        <v>55</v>
      </c>
      <c r="B62" s="97" t="s">
        <v>457</v>
      </c>
      <c r="C62" s="97" t="s">
        <v>458</v>
      </c>
      <c r="D62" s="97" t="s">
        <v>178</v>
      </c>
      <c r="E62" s="97" t="s">
        <v>27</v>
      </c>
      <c r="F62" s="98">
        <v>8.58</v>
      </c>
      <c r="G62" s="98">
        <v>19</v>
      </c>
      <c r="H62" s="99">
        <v>95</v>
      </c>
      <c r="I62" s="98">
        <v>7.96</v>
      </c>
      <c r="J62" s="99">
        <v>149</v>
      </c>
      <c r="K62" s="97" t="s">
        <v>95</v>
      </c>
      <c r="L62" s="97" t="s">
        <v>27</v>
      </c>
      <c r="M62" s="98">
        <v>3025000</v>
      </c>
      <c r="N62" s="60"/>
    </row>
    <row r="63" spans="1:14" ht="15">
      <c r="A63" s="59">
        <v>56</v>
      </c>
      <c r="B63" s="97" t="s">
        <v>171</v>
      </c>
      <c r="C63" s="97" t="s">
        <v>487</v>
      </c>
      <c r="D63" s="97" t="s">
        <v>159</v>
      </c>
      <c r="E63" s="97" t="s">
        <v>27</v>
      </c>
      <c r="F63" s="98">
        <v>8.5</v>
      </c>
      <c r="G63" s="98">
        <v>17</v>
      </c>
      <c r="H63" s="99">
        <v>82</v>
      </c>
      <c r="I63" s="98">
        <v>7.37</v>
      </c>
      <c r="J63" s="99">
        <v>156</v>
      </c>
      <c r="K63" s="97" t="s">
        <v>95</v>
      </c>
      <c r="L63" s="97" t="s">
        <v>27</v>
      </c>
      <c r="M63" s="98">
        <v>3025000</v>
      </c>
      <c r="N63" s="60"/>
    </row>
    <row r="64" spans="1:14" ht="15">
      <c r="A64" s="59">
        <v>57</v>
      </c>
      <c r="B64" s="97" t="s">
        <v>556</v>
      </c>
      <c r="C64" s="97" t="s">
        <v>557</v>
      </c>
      <c r="D64" s="97" t="s">
        <v>221</v>
      </c>
      <c r="E64" s="97" t="s">
        <v>28</v>
      </c>
      <c r="F64" s="98">
        <v>8.34</v>
      </c>
      <c r="G64" s="98">
        <v>16</v>
      </c>
      <c r="H64" s="99">
        <v>90</v>
      </c>
      <c r="I64" s="98">
        <v>7.19</v>
      </c>
      <c r="J64" s="99">
        <v>157</v>
      </c>
      <c r="K64" s="97" t="s">
        <v>95</v>
      </c>
      <c r="L64" s="97" t="s">
        <v>28</v>
      </c>
      <c r="M64" s="98">
        <v>3025000</v>
      </c>
      <c r="N64" s="60"/>
    </row>
    <row r="65" spans="1:14" ht="15">
      <c r="A65" s="59">
        <v>58</v>
      </c>
      <c r="B65" s="97" t="s">
        <v>185</v>
      </c>
      <c r="C65" s="97" t="s">
        <v>315</v>
      </c>
      <c r="D65" s="97" t="s">
        <v>186</v>
      </c>
      <c r="E65" s="97" t="s">
        <v>28</v>
      </c>
      <c r="F65" s="98">
        <v>8.67</v>
      </c>
      <c r="G65" s="98">
        <v>18</v>
      </c>
      <c r="H65" s="99">
        <v>100</v>
      </c>
      <c r="I65" s="98">
        <v>8.03</v>
      </c>
      <c r="J65" s="99">
        <v>157</v>
      </c>
      <c r="K65" s="97" t="s">
        <v>95</v>
      </c>
      <c r="L65" s="97" t="s">
        <v>28</v>
      </c>
      <c r="M65" s="98">
        <v>3025000</v>
      </c>
      <c r="N65" s="60"/>
    </row>
    <row r="66" spans="1:14" ht="15">
      <c r="A66" s="59">
        <v>59</v>
      </c>
      <c r="B66" s="97" t="s">
        <v>654</v>
      </c>
      <c r="C66" s="97" t="s">
        <v>655</v>
      </c>
      <c r="D66" s="97" t="s">
        <v>170</v>
      </c>
      <c r="E66" s="97" t="s">
        <v>28</v>
      </c>
      <c r="F66" s="98">
        <v>8.17</v>
      </c>
      <c r="G66" s="98">
        <v>18</v>
      </c>
      <c r="H66" s="99">
        <v>90</v>
      </c>
      <c r="I66" s="98">
        <v>7.27</v>
      </c>
      <c r="J66" s="99">
        <v>157</v>
      </c>
      <c r="K66" s="97" t="s">
        <v>95</v>
      </c>
      <c r="L66" s="97" t="s">
        <v>28</v>
      </c>
      <c r="M66" s="98">
        <v>3025000</v>
      </c>
      <c r="N66" s="60"/>
    </row>
    <row r="67" spans="1:14" ht="15">
      <c r="A67" s="59">
        <v>60</v>
      </c>
      <c r="B67" s="97" t="s">
        <v>705</v>
      </c>
      <c r="C67" s="97" t="s">
        <v>706</v>
      </c>
      <c r="D67" s="97" t="s">
        <v>102</v>
      </c>
      <c r="E67" s="97" t="s">
        <v>28</v>
      </c>
      <c r="F67" s="98">
        <v>8.09</v>
      </c>
      <c r="G67" s="98">
        <v>16</v>
      </c>
      <c r="H67" s="99">
        <v>93</v>
      </c>
      <c r="I67" s="98">
        <v>6.88</v>
      </c>
      <c r="J67" s="99">
        <v>157</v>
      </c>
      <c r="K67" s="97" t="s">
        <v>95</v>
      </c>
      <c r="L67" s="97" t="s">
        <v>28</v>
      </c>
      <c r="M67" s="98">
        <v>3025000</v>
      </c>
      <c r="N67" s="60"/>
    </row>
    <row r="68" spans="1:14" ht="15">
      <c r="A68" s="59">
        <v>61</v>
      </c>
      <c r="B68" s="97" t="s">
        <v>103</v>
      </c>
      <c r="C68" s="97" t="s">
        <v>475</v>
      </c>
      <c r="D68" s="97" t="s">
        <v>104</v>
      </c>
      <c r="E68" s="97" t="s">
        <v>30</v>
      </c>
      <c r="F68" s="98">
        <v>8.54</v>
      </c>
      <c r="G68" s="98">
        <v>23</v>
      </c>
      <c r="H68" s="99">
        <v>90</v>
      </c>
      <c r="I68" s="98">
        <v>7.77</v>
      </c>
      <c r="J68" s="99">
        <v>119</v>
      </c>
      <c r="K68" s="97" t="s">
        <v>95</v>
      </c>
      <c r="L68" s="97" t="s">
        <v>30</v>
      </c>
      <c r="M68" s="98">
        <v>3025000</v>
      </c>
      <c r="N68" s="60"/>
    </row>
    <row r="69" spans="1:14" ht="15">
      <c r="A69" s="59">
        <v>62</v>
      </c>
      <c r="B69" s="97" t="s">
        <v>672</v>
      </c>
      <c r="C69" s="97" t="s">
        <v>673</v>
      </c>
      <c r="D69" s="97" t="s">
        <v>674</v>
      </c>
      <c r="E69" s="97" t="s">
        <v>30</v>
      </c>
      <c r="F69" s="98">
        <v>8.14</v>
      </c>
      <c r="G69" s="98">
        <v>25</v>
      </c>
      <c r="H69" s="99">
        <v>93</v>
      </c>
      <c r="I69" s="98">
        <v>7.58</v>
      </c>
      <c r="J69" s="99">
        <v>113</v>
      </c>
      <c r="K69" s="97" t="s">
        <v>95</v>
      </c>
      <c r="L69" s="97" t="s">
        <v>30</v>
      </c>
      <c r="M69" s="98">
        <v>3025000</v>
      </c>
      <c r="N69" s="60"/>
    </row>
    <row r="70" spans="1:14" ht="15">
      <c r="A70" s="59">
        <v>63</v>
      </c>
      <c r="B70" s="97" t="s">
        <v>596</v>
      </c>
      <c r="C70" s="97" t="s">
        <v>597</v>
      </c>
      <c r="D70" s="97" t="s">
        <v>148</v>
      </c>
      <c r="E70" s="97" t="s">
        <v>30</v>
      </c>
      <c r="F70" s="98">
        <v>8.26</v>
      </c>
      <c r="G70" s="98">
        <v>17</v>
      </c>
      <c r="H70" s="99">
        <v>86</v>
      </c>
      <c r="I70" s="98">
        <v>7.46</v>
      </c>
      <c r="J70" s="99">
        <v>100</v>
      </c>
      <c r="K70" s="97" t="s">
        <v>95</v>
      </c>
      <c r="L70" s="97" t="s">
        <v>30</v>
      </c>
      <c r="M70" s="98">
        <v>3025000</v>
      </c>
      <c r="N70" s="60"/>
    </row>
    <row r="71" spans="1:14" ht="15">
      <c r="A71" s="59">
        <v>64</v>
      </c>
      <c r="B71" s="97" t="s">
        <v>594</v>
      </c>
      <c r="C71" s="97" t="s">
        <v>595</v>
      </c>
      <c r="D71" s="97" t="s">
        <v>119</v>
      </c>
      <c r="E71" s="97" t="s">
        <v>30</v>
      </c>
      <c r="F71" s="98">
        <v>8.26</v>
      </c>
      <c r="G71" s="98">
        <v>25</v>
      </c>
      <c r="H71" s="99">
        <v>90</v>
      </c>
      <c r="I71" s="98">
        <v>7.57</v>
      </c>
      <c r="J71" s="99">
        <v>113</v>
      </c>
      <c r="K71" s="97" t="s">
        <v>95</v>
      </c>
      <c r="L71" s="97" t="s">
        <v>30</v>
      </c>
      <c r="M71" s="98">
        <v>3025000</v>
      </c>
      <c r="N71" s="60"/>
    </row>
    <row r="72" spans="1:14" ht="15">
      <c r="A72" s="59">
        <v>65</v>
      </c>
      <c r="B72" s="97" t="s">
        <v>468</v>
      </c>
      <c r="C72" s="97" t="s">
        <v>469</v>
      </c>
      <c r="D72" s="97" t="s">
        <v>240</v>
      </c>
      <c r="E72" s="97" t="s">
        <v>136</v>
      </c>
      <c r="F72" s="98">
        <v>8.56</v>
      </c>
      <c r="G72" s="98">
        <v>17</v>
      </c>
      <c r="H72" s="99">
        <v>97</v>
      </c>
      <c r="I72" s="98">
        <v>8.01</v>
      </c>
      <c r="J72" s="99">
        <v>110</v>
      </c>
      <c r="K72" s="97" t="s">
        <v>95</v>
      </c>
      <c r="L72" s="97" t="s">
        <v>32</v>
      </c>
      <c r="M72" s="98">
        <v>3025000</v>
      </c>
      <c r="N72" s="60"/>
    </row>
    <row r="73" spans="1:14" ht="15">
      <c r="A73" s="59">
        <v>66</v>
      </c>
      <c r="B73" s="97" t="s">
        <v>498</v>
      </c>
      <c r="C73" s="97" t="s">
        <v>499</v>
      </c>
      <c r="D73" s="97" t="s">
        <v>223</v>
      </c>
      <c r="E73" s="97" t="s">
        <v>136</v>
      </c>
      <c r="F73" s="98">
        <v>8.47</v>
      </c>
      <c r="G73" s="98">
        <v>17</v>
      </c>
      <c r="H73" s="99">
        <v>83</v>
      </c>
      <c r="I73" s="98">
        <v>8.09</v>
      </c>
      <c r="J73" s="99">
        <v>110</v>
      </c>
      <c r="K73" s="97" t="s">
        <v>95</v>
      </c>
      <c r="L73" s="97" t="s">
        <v>32</v>
      </c>
      <c r="M73" s="98">
        <v>3025000</v>
      </c>
      <c r="N73" s="60"/>
    </row>
    <row r="74" spans="1:14" ht="15">
      <c r="A74" s="59">
        <v>67</v>
      </c>
      <c r="B74" s="97" t="s">
        <v>443</v>
      </c>
      <c r="C74" s="97" t="s">
        <v>444</v>
      </c>
      <c r="D74" s="97" t="s">
        <v>135</v>
      </c>
      <c r="E74" s="97" t="s">
        <v>136</v>
      </c>
      <c r="F74" s="98">
        <v>8.62</v>
      </c>
      <c r="G74" s="98">
        <v>17</v>
      </c>
      <c r="H74" s="99">
        <v>90</v>
      </c>
      <c r="I74" s="98">
        <v>7.7</v>
      </c>
      <c r="J74" s="99">
        <v>113</v>
      </c>
      <c r="K74" s="97" t="s">
        <v>95</v>
      </c>
      <c r="L74" s="97" t="s">
        <v>32</v>
      </c>
      <c r="M74" s="98">
        <v>3025000</v>
      </c>
      <c r="N74" s="60"/>
    </row>
    <row r="75" spans="1:14" ht="15">
      <c r="A75" s="59">
        <v>68</v>
      </c>
      <c r="B75" s="97" t="s">
        <v>439</v>
      </c>
      <c r="C75" s="97" t="s">
        <v>440</v>
      </c>
      <c r="D75" s="97" t="s">
        <v>117</v>
      </c>
      <c r="E75" s="97" t="s">
        <v>136</v>
      </c>
      <c r="F75" s="98">
        <v>8.65</v>
      </c>
      <c r="G75" s="98">
        <v>20</v>
      </c>
      <c r="H75" s="99">
        <v>90</v>
      </c>
      <c r="I75" s="98">
        <v>8.21</v>
      </c>
      <c r="J75" s="99">
        <v>119</v>
      </c>
      <c r="K75" s="97" t="s">
        <v>95</v>
      </c>
      <c r="L75" s="97" t="s">
        <v>32</v>
      </c>
      <c r="M75" s="98">
        <v>3025000</v>
      </c>
      <c r="N75" s="60"/>
    </row>
    <row r="76" spans="1:14" ht="15">
      <c r="A76" s="59">
        <v>69</v>
      </c>
      <c r="B76" s="97" t="s">
        <v>404</v>
      </c>
      <c r="C76" s="97" t="s">
        <v>405</v>
      </c>
      <c r="D76" s="97" t="s">
        <v>165</v>
      </c>
      <c r="E76" s="97" t="s">
        <v>136</v>
      </c>
      <c r="F76" s="98">
        <v>8.74</v>
      </c>
      <c r="G76" s="98">
        <v>17</v>
      </c>
      <c r="H76" s="99">
        <v>85</v>
      </c>
      <c r="I76" s="98">
        <v>7.67</v>
      </c>
      <c r="J76" s="99">
        <v>104</v>
      </c>
      <c r="K76" s="97" t="s">
        <v>95</v>
      </c>
      <c r="L76" s="97" t="s">
        <v>32</v>
      </c>
      <c r="M76" s="98">
        <v>3025000</v>
      </c>
      <c r="N76" s="60"/>
    </row>
    <row r="77" spans="1:14" ht="15">
      <c r="A77" s="59">
        <v>70</v>
      </c>
      <c r="B77" s="97" t="s">
        <v>137</v>
      </c>
      <c r="C77" s="97" t="s">
        <v>412</v>
      </c>
      <c r="D77" s="97" t="s">
        <v>138</v>
      </c>
      <c r="E77" s="97" t="s">
        <v>136</v>
      </c>
      <c r="F77" s="98">
        <v>8.71</v>
      </c>
      <c r="G77" s="98">
        <v>21</v>
      </c>
      <c r="H77" s="99">
        <v>85</v>
      </c>
      <c r="I77" s="98">
        <v>8.6</v>
      </c>
      <c r="J77" s="99">
        <v>109</v>
      </c>
      <c r="K77" s="97" t="s">
        <v>95</v>
      </c>
      <c r="L77" s="97" t="s">
        <v>33</v>
      </c>
      <c r="M77" s="98">
        <v>3025000</v>
      </c>
      <c r="N77" s="60"/>
    </row>
    <row r="78" spans="1:14" ht="15">
      <c r="A78" s="59">
        <v>71</v>
      </c>
      <c r="B78" s="97" t="s">
        <v>141</v>
      </c>
      <c r="C78" s="97" t="s">
        <v>422</v>
      </c>
      <c r="D78" s="97" t="s">
        <v>142</v>
      </c>
      <c r="E78" s="97" t="s">
        <v>136</v>
      </c>
      <c r="F78" s="98">
        <v>8.69</v>
      </c>
      <c r="G78" s="98">
        <v>21</v>
      </c>
      <c r="H78" s="99">
        <v>88</v>
      </c>
      <c r="I78" s="98">
        <v>8.6</v>
      </c>
      <c r="J78" s="99">
        <v>109</v>
      </c>
      <c r="K78" s="97" t="s">
        <v>95</v>
      </c>
      <c r="L78" s="97" t="s">
        <v>33</v>
      </c>
      <c r="M78" s="98">
        <v>3025000</v>
      </c>
      <c r="N78" s="60"/>
    </row>
    <row r="79" spans="1:14" ht="15">
      <c r="A79" s="59">
        <v>72</v>
      </c>
      <c r="B79" s="97" t="s">
        <v>480</v>
      </c>
      <c r="C79" s="97" t="s">
        <v>481</v>
      </c>
      <c r="D79" s="97" t="s">
        <v>102</v>
      </c>
      <c r="E79" s="97" t="s">
        <v>136</v>
      </c>
      <c r="F79" s="98">
        <v>8.53</v>
      </c>
      <c r="G79" s="98">
        <v>20</v>
      </c>
      <c r="H79" s="99">
        <v>90</v>
      </c>
      <c r="I79" s="98">
        <v>7.99</v>
      </c>
      <c r="J79" s="99">
        <v>107</v>
      </c>
      <c r="K79" s="97" t="s">
        <v>95</v>
      </c>
      <c r="L79" s="97" t="s">
        <v>33</v>
      </c>
      <c r="M79" s="98">
        <v>3025000</v>
      </c>
      <c r="N79" s="60"/>
    </row>
    <row r="80" spans="1:14" ht="15">
      <c r="A80" s="59">
        <v>73</v>
      </c>
      <c r="B80" s="97" t="s">
        <v>139</v>
      </c>
      <c r="C80" s="97" t="s">
        <v>490</v>
      </c>
      <c r="D80" s="97" t="s">
        <v>130</v>
      </c>
      <c r="E80" s="97" t="s">
        <v>136</v>
      </c>
      <c r="F80" s="98">
        <v>8.5</v>
      </c>
      <c r="G80" s="98">
        <v>17</v>
      </c>
      <c r="H80" s="99">
        <v>80</v>
      </c>
      <c r="I80" s="98">
        <v>8.36</v>
      </c>
      <c r="J80" s="99">
        <v>101</v>
      </c>
      <c r="K80" s="97" t="s">
        <v>95</v>
      </c>
      <c r="L80" s="97" t="s">
        <v>33</v>
      </c>
      <c r="M80" s="98">
        <v>3025000</v>
      </c>
      <c r="N80" s="60"/>
    </row>
    <row r="81" spans="1:14" ht="15">
      <c r="A81" s="59">
        <v>74</v>
      </c>
      <c r="B81" s="97" t="s">
        <v>379</v>
      </c>
      <c r="C81" s="97" t="s">
        <v>380</v>
      </c>
      <c r="D81" s="97" t="s">
        <v>96</v>
      </c>
      <c r="E81" s="97" t="s">
        <v>34</v>
      </c>
      <c r="F81" s="98">
        <v>8.88</v>
      </c>
      <c r="G81" s="98">
        <v>17</v>
      </c>
      <c r="H81" s="99">
        <v>90</v>
      </c>
      <c r="I81" s="98">
        <v>7.45</v>
      </c>
      <c r="J81" s="99">
        <v>109</v>
      </c>
      <c r="K81" s="97" t="s">
        <v>95</v>
      </c>
      <c r="L81" s="97" t="s">
        <v>34</v>
      </c>
      <c r="M81" s="98">
        <v>3025000</v>
      </c>
      <c r="N81" s="60"/>
    </row>
    <row r="82" spans="1:14" ht="15">
      <c r="A82" s="59">
        <v>75</v>
      </c>
      <c r="B82" s="97" t="s">
        <v>172</v>
      </c>
      <c r="C82" s="97" t="s">
        <v>572</v>
      </c>
      <c r="D82" s="97" t="s">
        <v>130</v>
      </c>
      <c r="E82" s="97" t="s">
        <v>34</v>
      </c>
      <c r="F82" s="98">
        <v>8.31</v>
      </c>
      <c r="G82" s="98">
        <v>21</v>
      </c>
      <c r="H82" s="99">
        <v>88</v>
      </c>
      <c r="I82" s="98">
        <v>7.89</v>
      </c>
      <c r="J82" s="99">
        <v>109</v>
      </c>
      <c r="K82" s="97" t="s">
        <v>95</v>
      </c>
      <c r="L82" s="97" t="s">
        <v>34</v>
      </c>
      <c r="M82" s="98">
        <v>3025000</v>
      </c>
      <c r="N82" s="60"/>
    </row>
    <row r="83" spans="1:14" ht="15">
      <c r="A83" s="59">
        <v>76</v>
      </c>
      <c r="B83" s="97" t="s">
        <v>167</v>
      </c>
      <c r="C83" s="97" t="s">
        <v>663</v>
      </c>
      <c r="D83" s="97" t="s">
        <v>100</v>
      </c>
      <c r="E83" s="97" t="s">
        <v>34</v>
      </c>
      <c r="F83" s="98">
        <v>8.15</v>
      </c>
      <c r="G83" s="98">
        <v>17</v>
      </c>
      <c r="H83" s="99">
        <v>100</v>
      </c>
      <c r="I83" s="98">
        <v>7.51</v>
      </c>
      <c r="J83" s="99">
        <v>113</v>
      </c>
      <c r="K83" s="97" t="s">
        <v>95</v>
      </c>
      <c r="L83" s="97" t="s">
        <v>34</v>
      </c>
      <c r="M83" s="98">
        <v>3025000</v>
      </c>
      <c r="N83" s="60"/>
    </row>
    <row r="84" spans="1:14" ht="15">
      <c r="A84" s="59">
        <v>77</v>
      </c>
      <c r="B84" s="97" t="s">
        <v>535</v>
      </c>
      <c r="C84" s="97" t="s">
        <v>536</v>
      </c>
      <c r="D84" s="97" t="s">
        <v>144</v>
      </c>
      <c r="E84" s="97" t="s">
        <v>34</v>
      </c>
      <c r="F84" s="98">
        <v>8.38</v>
      </c>
      <c r="G84" s="98">
        <v>17</v>
      </c>
      <c r="H84" s="99">
        <v>90</v>
      </c>
      <c r="I84" s="98">
        <v>7.47</v>
      </c>
      <c r="J84" s="99">
        <v>109</v>
      </c>
      <c r="K84" s="97" t="s">
        <v>95</v>
      </c>
      <c r="L84" s="97" t="s">
        <v>34</v>
      </c>
      <c r="M84" s="98">
        <v>3025000</v>
      </c>
      <c r="N84" s="60"/>
    </row>
    <row r="85" spans="1:14" ht="15">
      <c r="A85" s="59">
        <v>78</v>
      </c>
      <c r="B85" s="97" t="s">
        <v>214</v>
      </c>
      <c r="C85" s="97" t="s">
        <v>358</v>
      </c>
      <c r="D85" s="97" t="s">
        <v>215</v>
      </c>
      <c r="E85" s="97" t="s">
        <v>35</v>
      </c>
      <c r="F85" s="98">
        <v>9.03</v>
      </c>
      <c r="G85" s="98">
        <v>18</v>
      </c>
      <c r="H85" s="99">
        <v>98</v>
      </c>
      <c r="I85" s="98">
        <v>8.92</v>
      </c>
      <c r="J85" s="99">
        <v>98</v>
      </c>
      <c r="K85" s="97" t="s">
        <v>127</v>
      </c>
      <c r="L85" s="97" t="s">
        <v>35</v>
      </c>
      <c r="M85" s="98">
        <v>3325000</v>
      </c>
      <c r="N85" s="60"/>
    </row>
    <row r="86" spans="1:14" ht="15">
      <c r="A86" s="59">
        <v>79</v>
      </c>
      <c r="B86" s="97" t="s">
        <v>228</v>
      </c>
      <c r="C86" s="97" t="s">
        <v>549</v>
      </c>
      <c r="D86" s="97" t="s">
        <v>102</v>
      </c>
      <c r="E86" s="97" t="s">
        <v>35</v>
      </c>
      <c r="F86" s="98">
        <v>8.36</v>
      </c>
      <c r="G86" s="98">
        <v>18</v>
      </c>
      <c r="H86" s="99">
        <v>88</v>
      </c>
      <c r="I86" s="98">
        <v>8.38</v>
      </c>
      <c r="J86" s="99">
        <v>102</v>
      </c>
      <c r="K86" s="97" t="s">
        <v>95</v>
      </c>
      <c r="L86" s="97" t="s">
        <v>35</v>
      </c>
      <c r="M86" s="98">
        <v>3025000</v>
      </c>
      <c r="N86" s="60"/>
    </row>
    <row r="87" spans="1:14" ht="15">
      <c r="A87" s="59">
        <v>80</v>
      </c>
      <c r="B87" s="97" t="s">
        <v>232</v>
      </c>
      <c r="C87" s="97" t="s">
        <v>429</v>
      </c>
      <c r="D87" s="97" t="s">
        <v>164</v>
      </c>
      <c r="E87" s="97" t="s">
        <v>35</v>
      </c>
      <c r="F87" s="98">
        <v>8.67</v>
      </c>
      <c r="G87" s="98">
        <v>15</v>
      </c>
      <c r="H87" s="99">
        <v>90</v>
      </c>
      <c r="I87" s="98">
        <v>8.28</v>
      </c>
      <c r="J87" s="99">
        <v>100</v>
      </c>
      <c r="K87" s="97" t="s">
        <v>95</v>
      </c>
      <c r="L87" s="97" t="s">
        <v>36</v>
      </c>
      <c r="M87" s="98">
        <v>3025000</v>
      </c>
      <c r="N87" s="60"/>
    </row>
    <row r="88" spans="1:14" ht="15">
      <c r="A88" s="59">
        <v>81</v>
      </c>
      <c r="B88" s="97" t="s">
        <v>230</v>
      </c>
      <c r="C88" s="97" t="s">
        <v>399</v>
      </c>
      <c r="D88" s="97" t="s">
        <v>125</v>
      </c>
      <c r="E88" s="97" t="s">
        <v>35</v>
      </c>
      <c r="F88" s="98">
        <v>8.75</v>
      </c>
      <c r="G88" s="98">
        <v>16</v>
      </c>
      <c r="H88" s="99">
        <v>86</v>
      </c>
      <c r="I88" s="98">
        <v>8.26</v>
      </c>
      <c r="J88" s="99">
        <v>114</v>
      </c>
      <c r="K88" s="97" t="s">
        <v>95</v>
      </c>
      <c r="L88" s="97" t="s">
        <v>36</v>
      </c>
      <c r="M88" s="98">
        <v>3025000</v>
      </c>
      <c r="N88" s="60"/>
    </row>
    <row r="89" spans="1:14" ht="15">
      <c r="A89" s="59">
        <v>82</v>
      </c>
      <c r="B89" s="97" t="s">
        <v>225</v>
      </c>
      <c r="C89" s="97" t="s">
        <v>419</v>
      </c>
      <c r="D89" s="97" t="s">
        <v>226</v>
      </c>
      <c r="E89" s="97" t="s">
        <v>35</v>
      </c>
      <c r="F89" s="98">
        <v>8.53</v>
      </c>
      <c r="G89" s="98">
        <v>16</v>
      </c>
      <c r="H89" s="99">
        <v>80</v>
      </c>
      <c r="I89" s="98">
        <v>8.34</v>
      </c>
      <c r="J89" s="99">
        <v>98</v>
      </c>
      <c r="K89" s="97" t="s">
        <v>95</v>
      </c>
      <c r="L89" s="97" t="s">
        <v>36</v>
      </c>
      <c r="M89" s="98">
        <v>3025000</v>
      </c>
      <c r="N89" s="60"/>
    </row>
    <row r="90" spans="1:14" ht="15">
      <c r="A90" s="59">
        <v>83</v>
      </c>
      <c r="B90" s="97" t="s">
        <v>569</v>
      </c>
      <c r="C90" s="97" t="s">
        <v>314</v>
      </c>
      <c r="D90" s="97" t="s">
        <v>98</v>
      </c>
      <c r="E90" s="97" t="s">
        <v>35</v>
      </c>
      <c r="F90" s="98">
        <v>8.31</v>
      </c>
      <c r="G90" s="98">
        <v>18</v>
      </c>
      <c r="H90" s="99">
        <v>95</v>
      </c>
      <c r="I90" s="98">
        <v>7.88</v>
      </c>
      <c r="J90" s="99">
        <v>107</v>
      </c>
      <c r="K90" s="97" t="s">
        <v>95</v>
      </c>
      <c r="L90" s="97" t="s">
        <v>36</v>
      </c>
      <c r="M90" s="98">
        <v>3025000</v>
      </c>
      <c r="N90" s="60"/>
    </row>
    <row r="91" spans="1:14" ht="15">
      <c r="A91" s="59">
        <v>84</v>
      </c>
      <c r="B91" s="97" t="s">
        <v>555</v>
      </c>
      <c r="C91" s="97" t="s">
        <v>390</v>
      </c>
      <c r="D91" s="97" t="s">
        <v>102</v>
      </c>
      <c r="E91" s="97" t="s">
        <v>35</v>
      </c>
      <c r="F91" s="98">
        <v>8.34</v>
      </c>
      <c r="G91" s="98">
        <v>16</v>
      </c>
      <c r="H91" s="99">
        <v>95</v>
      </c>
      <c r="I91" s="98">
        <v>7.77</v>
      </c>
      <c r="J91" s="99">
        <v>114</v>
      </c>
      <c r="K91" s="97" t="s">
        <v>95</v>
      </c>
      <c r="L91" s="97" t="s">
        <v>36</v>
      </c>
      <c r="M91" s="98">
        <v>3025000</v>
      </c>
      <c r="N91" s="60"/>
    </row>
    <row r="92" spans="1:14" ht="15">
      <c r="A92" s="59">
        <v>85</v>
      </c>
      <c r="B92" s="97" t="s">
        <v>424</v>
      </c>
      <c r="C92" s="97" t="s">
        <v>425</v>
      </c>
      <c r="D92" s="97" t="s">
        <v>145</v>
      </c>
      <c r="E92" s="97" t="s">
        <v>37</v>
      </c>
      <c r="F92" s="98">
        <v>8.68</v>
      </c>
      <c r="G92" s="98">
        <v>17</v>
      </c>
      <c r="H92" s="99">
        <v>90</v>
      </c>
      <c r="I92" s="98">
        <v>8.03</v>
      </c>
      <c r="J92" s="99">
        <v>104</v>
      </c>
      <c r="K92" s="97" t="s">
        <v>95</v>
      </c>
      <c r="L92" s="97" t="s">
        <v>37</v>
      </c>
      <c r="M92" s="98">
        <v>3025000</v>
      </c>
      <c r="N92" s="60"/>
    </row>
    <row r="93" spans="1:14" ht="15">
      <c r="A93" s="59">
        <v>86</v>
      </c>
      <c r="B93" s="97" t="s">
        <v>189</v>
      </c>
      <c r="C93" s="97" t="s">
        <v>609</v>
      </c>
      <c r="D93" s="97" t="s">
        <v>153</v>
      </c>
      <c r="E93" s="97" t="s">
        <v>37</v>
      </c>
      <c r="F93" s="98">
        <v>8.24</v>
      </c>
      <c r="G93" s="98">
        <v>17</v>
      </c>
      <c r="H93" s="99">
        <v>88</v>
      </c>
      <c r="I93" s="98">
        <v>8.26</v>
      </c>
      <c r="J93" s="99">
        <v>108</v>
      </c>
      <c r="K93" s="97" t="s">
        <v>95</v>
      </c>
      <c r="L93" s="97" t="s">
        <v>37</v>
      </c>
      <c r="M93" s="98">
        <v>3025000</v>
      </c>
      <c r="N93" s="60"/>
    </row>
    <row r="94" spans="1:14" ht="15">
      <c r="A94" s="59">
        <v>87</v>
      </c>
      <c r="B94" s="97" t="s">
        <v>732</v>
      </c>
      <c r="C94" s="97" t="s">
        <v>314</v>
      </c>
      <c r="D94" s="97" t="s">
        <v>275</v>
      </c>
      <c r="E94" s="97" t="s">
        <v>37</v>
      </c>
      <c r="F94" s="98">
        <v>8.03</v>
      </c>
      <c r="G94" s="98">
        <v>17</v>
      </c>
      <c r="H94" s="99">
        <v>90</v>
      </c>
      <c r="I94" s="98">
        <v>7.87</v>
      </c>
      <c r="J94" s="99">
        <v>104</v>
      </c>
      <c r="K94" s="97" t="s">
        <v>95</v>
      </c>
      <c r="L94" s="97" t="s">
        <v>37</v>
      </c>
      <c r="M94" s="98">
        <v>3025000</v>
      </c>
      <c r="N94" s="60"/>
    </row>
    <row r="95" spans="1:14" ht="15">
      <c r="A95" s="59">
        <v>88</v>
      </c>
      <c r="B95" s="97" t="s">
        <v>770</v>
      </c>
      <c r="C95" s="97" t="s">
        <v>513</v>
      </c>
      <c r="D95" s="97" t="s">
        <v>771</v>
      </c>
      <c r="E95" s="97" t="s">
        <v>37</v>
      </c>
      <c r="F95" s="98">
        <v>7.95</v>
      </c>
      <c r="G95" s="98">
        <v>21</v>
      </c>
      <c r="H95" s="99">
        <v>94</v>
      </c>
      <c r="I95" s="98">
        <v>7.39</v>
      </c>
      <c r="J95" s="99">
        <v>116</v>
      </c>
      <c r="K95" s="97" t="s">
        <v>105</v>
      </c>
      <c r="L95" s="97" t="s">
        <v>37</v>
      </c>
      <c r="M95" s="98">
        <v>2750000</v>
      </c>
      <c r="N95" s="60"/>
    </row>
    <row r="96" spans="1:14" ht="15">
      <c r="A96" s="59">
        <v>89</v>
      </c>
      <c r="B96" s="97" t="s">
        <v>203</v>
      </c>
      <c r="C96" s="97" t="s">
        <v>410</v>
      </c>
      <c r="D96" s="97" t="s">
        <v>164</v>
      </c>
      <c r="E96" s="97" t="s">
        <v>38</v>
      </c>
      <c r="F96" s="98">
        <v>8.73</v>
      </c>
      <c r="G96" s="98">
        <v>15</v>
      </c>
      <c r="H96" s="99">
        <v>90</v>
      </c>
      <c r="I96" s="98">
        <v>8.04</v>
      </c>
      <c r="J96" s="99">
        <v>119</v>
      </c>
      <c r="K96" s="97" t="s">
        <v>95</v>
      </c>
      <c r="L96" s="97" t="s">
        <v>38</v>
      </c>
      <c r="M96" s="98">
        <v>3025000</v>
      </c>
      <c r="N96" s="60"/>
    </row>
    <row r="97" spans="1:14" ht="15">
      <c r="A97" s="59">
        <v>90</v>
      </c>
      <c r="B97" s="97" t="s">
        <v>202</v>
      </c>
      <c r="C97" s="97" t="s">
        <v>376</v>
      </c>
      <c r="D97" s="97" t="s">
        <v>98</v>
      </c>
      <c r="E97" s="97" t="s">
        <v>38</v>
      </c>
      <c r="F97" s="98">
        <v>8.9</v>
      </c>
      <c r="G97" s="98">
        <v>15</v>
      </c>
      <c r="H97" s="99">
        <v>90</v>
      </c>
      <c r="I97" s="98">
        <v>8.12</v>
      </c>
      <c r="J97" s="99">
        <v>119</v>
      </c>
      <c r="K97" s="97" t="s">
        <v>95</v>
      </c>
      <c r="L97" s="97" t="s">
        <v>38</v>
      </c>
      <c r="M97" s="98">
        <v>3025000</v>
      </c>
      <c r="N97" s="60"/>
    </row>
    <row r="98" spans="1:14" ht="15">
      <c r="A98" s="59">
        <v>91</v>
      </c>
      <c r="B98" s="97" t="s">
        <v>200</v>
      </c>
      <c r="C98" s="97" t="s">
        <v>518</v>
      </c>
      <c r="D98" s="97" t="s">
        <v>132</v>
      </c>
      <c r="E98" s="97" t="s">
        <v>38</v>
      </c>
      <c r="F98" s="98">
        <v>8.42</v>
      </c>
      <c r="G98" s="98">
        <v>18</v>
      </c>
      <c r="H98" s="99">
        <v>85</v>
      </c>
      <c r="I98" s="98">
        <v>7.84</v>
      </c>
      <c r="J98" s="99">
        <v>111</v>
      </c>
      <c r="K98" s="97" t="s">
        <v>95</v>
      </c>
      <c r="L98" s="97" t="s">
        <v>38</v>
      </c>
      <c r="M98" s="98">
        <v>3025000</v>
      </c>
      <c r="N98" s="60"/>
    </row>
    <row r="99" spans="1:14" ht="15">
      <c r="A99" s="59">
        <v>92</v>
      </c>
      <c r="B99" s="97" t="s">
        <v>201</v>
      </c>
      <c r="C99" s="97" t="s">
        <v>411</v>
      </c>
      <c r="D99" s="97" t="s">
        <v>134</v>
      </c>
      <c r="E99" s="97" t="s">
        <v>38</v>
      </c>
      <c r="F99" s="98">
        <v>8.73</v>
      </c>
      <c r="G99" s="98">
        <v>15</v>
      </c>
      <c r="H99" s="99">
        <v>85</v>
      </c>
      <c r="I99" s="98">
        <v>7.6</v>
      </c>
      <c r="J99" s="99">
        <v>107</v>
      </c>
      <c r="K99" s="97" t="s">
        <v>95</v>
      </c>
      <c r="L99" s="97" t="s">
        <v>38</v>
      </c>
      <c r="M99" s="98">
        <v>3025000</v>
      </c>
      <c r="N99" s="60"/>
    </row>
    <row r="100" spans="1:14" ht="15">
      <c r="A100" s="59">
        <v>93</v>
      </c>
      <c r="B100" s="97" t="s">
        <v>233</v>
      </c>
      <c r="C100" s="97" t="s">
        <v>491</v>
      </c>
      <c r="D100" s="97" t="s">
        <v>234</v>
      </c>
      <c r="E100" s="97" t="s">
        <v>39</v>
      </c>
      <c r="F100" s="98">
        <v>8.48</v>
      </c>
      <c r="G100" s="98">
        <v>25</v>
      </c>
      <c r="H100" s="99">
        <v>95</v>
      </c>
      <c r="I100" s="98">
        <v>8.1</v>
      </c>
      <c r="J100" s="99">
        <v>113</v>
      </c>
      <c r="K100" s="97" t="s">
        <v>95</v>
      </c>
      <c r="L100" s="97" t="s">
        <v>39</v>
      </c>
      <c r="M100" s="98">
        <v>3025000</v>
      </c>
      <c r="N100" s="60"/>
    </row>
    <row r="101" spans="1:14" ht="15">
      <c r="A101" s="59">
        <v>94</v>
      </c>
      <c r="B101" s="97" t="s">
        <v>224</v>
      </c>
      <c r="C101" s="97" t="s">
        <v>432</v>
      </c>
      <c r="D101" s="97" t="s">
        <v>96</v>
      </c>
      <c r="E101" s="97" t="s">
        <v>39</v>
      </c>
      <c r="F101" s="98">
        <v>8.67</v>
      </c>
      <c r="G101" s="98">
        <v>18</v>
      </c>
      <c r="H101" s="99">
        <v>85</v>
      </c>
      <c r="I101" s="98">
        <v>8.17</v>
      </c>
      <c r="J101" s="99">
        <v>102</v>
      </c>
      <c r="K101" s="97" t="s">
        <v>95</v>
      </c>
      <c r="L101" s="97" t="s">
        <v>39</v>
      </c>
      <c r="M101" s="98">
        <v>3025000</v>
      </c>
      <c r="N101" s="60"/>
    </row>
    <row r="102" spans="1:14" ht="15">
      <c r="A102" s="59">
        <v>95</v>
      </c>
      <c r="B102" s="97" t="s">
        <v>400</v>
      </c>
      <c r="C102" s="97" t="s">
        <v>401</v>
      </c>
      <c r="D102" s="97" t="s">
        <v>283</v>
      </c>
      <c r="E102" s="97" t="s">
        <v>39</v>
      </c>
      <c r="F102" s="98">
        <v>8.75</v>
      </c>
      <c r="G102" s="98">
        <v>18</v>
      </c>
      <c r="H102" s="99">
        <v>85</v>
      </c>
      <c r="I102" s="98">
        <v>7.49</v>
      </c>
      <c r="J102" s="99">
        <v>114</v>
      </c>
      <c r="K102" s="97" t="s">
        <v>95</v>
      </c>
      <c r="L102" s="97" t="s">
        <v>40</v>
      </c>
      <c r="M102" s="98">
        <v>3025000</v>
      </c>
      <c r="N102" s="60"/>
    </row>
    <row r="103" spans="1:14" ht="15">
      <c r="A103" s="59">
        <v>96</v>
      </c>
      <c r="B103" s="97" t="s">
        <v>427</v>
      </c>
      <c r="C103" s="97" t="s">
        <v>428</v>
      </c>
      <c r="D103" s="97" t="s">
        <v>163</v>
      </c>
      <c r="E103" s="97" t="s">
        <v>39</v>
      </c>
      <c r="F103" s="98">
        <v>8.67</v>
      </c>
      <c r="G103" s="98">
        <v>18</v>
      </c>
      <c r="H103" s="99">
        <v>90</v>
      </c>
      <c r="I103" s="98">
        <v>7.54</v>
      </c>
      <c r="J103" s="99">
        <v>117</v>
      </c>
      <c r="K103" s="97" t="s">
        <v>95</v>
      </c>
      <c r="L103" s="97" t="s">
        <v>40</v>
      </c>
      <c r="M103" s="98">
        <v>3025000</v>
      </c>
      <c r="N103" s="60"/>
    </row>
    <row r="104" spans="1:14" ht="15">
      <c r="A104" s="59">
        <v>97</v>
      </c>
      <c r="B104" s="97" t="s">
        <v>231</v>
      </c>
      <c r="C104" s="97" t="s">
        <v>433</v>
      </c>
      <c r="D104" s="97" t="s">
        <v>162</v>
      </c>
      <c r="E104" s="97" t="s">
        <v>39</v>
      </c>
      <c r="F104" s="98">
        <v>8.67</v>
      </c>
      <c r="G104" s="98">
        <v>18</v>
      </c>
      <c r="H104" s="99">
        <v>85</v>
      </c>
      <c r="I104" s="98">
        <v>7.84</v>
      </c>
      <c r="J104" s="99">
        <v>98</v>
      </c>
      <c r="K104" s="97" t="s">
        <v>95</v>
      </c>
      <c r="L104" s="97" t="s">
        <v>40</v>
      </c>
      <c r="M104" s="98">
        <v>3025000</v>
      </c>
      <c r="N104" s="60"/>
    </row>
    <row r="105" spans="1:14" ht="15">
      <c r="A105" s="59">
        <v>98</v>
      </c>
      <c r="B105" s="97" t="s">
        <v>488</v>
      </c>
      <c r="C105" s="97" t="s">
        <v>489</v>
      </c>
      <c r="D105" s="97" t="s">
        <v>113</v>
      </c>
      <c r="E105" s="97" t="s">
        <v>39</v>
      </c>
      <c r="F105" s="98">
        <v>8.5</v>
      </c>
      <c r="G105" s="98">
        <v>15</v>
      </c>
      <c r="H105" s="99">
        <v>82</v>
      </c>
      <c r="I105" s="98">
        <v>7.65</v>
      </c>
      <c r="J105" s="99">
        <v>114</v>
      </c>
      <c r="K105" s="97" t="s">
        <v>95</v>
      </c>
      <c r="L105" s="97" t="s">
        <v>40</v>
      </c>
      <c r="M105" s="98">
        <v>3025000</v>
      </c>
      <c r="N105" s="60"/>
    </row>
    <row r="106" spans="1:14" ht="15">
      <c r="A106" s="59">
        <v>99</v>
      </c>
      <c r="B106" s="97" t="s">
        <v>434</v>
      </c>
      <c r="C106" s="97" t="s">
        <v>435</v>
      </c>
      <c r="D106" s="97" t="s">
        <v>148</v>
      </c>
      <c r="E106" s="97" t="s">
        <v>39</v>
      </c>
      <c r="F106" s="98">
        <v>8.67</v>
      </c>
      <c r="G106" s="98">
        <v>18</v>
      </c>
      <c r="H106" s="99">
        <v>83</v>
      </c>
      <c r="I106" s="98">
        <v>7.57</v>
      </c>
      <c r="J106" s="99">
        <v>106</v>
      </c>
      <c r="K106" s="97" t="s">
        <v>95</v>
      </c>
      <c r="L106" s="97" t="s">
        <v>40</v>
      </c>
      <c r="M106" s="98">
        <v>3025000</v>
      </c>
      <c r="N106" s="60"/>
    </row>
    <row r="107" spans="1:14" ht="15">
      <c r="A107" s="59">
        <v>100</v>
      </c>
      <c r="B107" s="97" t="s">
        <v>631</v>
      </c>
      <c r="C107" s="97" t="s">
        <v>632</v>
      </c>
      <c r="D107" s="97" t="s">
        <v>108</v>
      </c>
      <c r="E107" s="97" t="s">
        <v>41</v>
      </c>
      <c r="F107" s="98">
        <v>8.19</v>
      </c>
      <c r="G107" s="98">
        <v>16</v>
      </c>
      <c r="H107" s="99">
        <v>90</v>
      </c>
      <c r="I107" s="98">
        <v>7.44</v>
      </c>
      <c r="J107" s="99">
        <v>106</v>
      </c>
      <c r="K107" s="97" t="s">
        <v>95</v>
      </c>
      <c r="L107" s="97" t="s">
        <v>41</v>
      </c>
      <c r="M107" s="98">
        <v>3025000</v>
      </c>
      <c r="N107" s="60"/>
    </row>
    <row r="108" spans="1:14" ht="15">
      <c r="A108" s="59">
        <v>101</v>
      </c>
      <c r="B108" s="97" t="s">
        <v>629</v>
      </c>
      <c r="C108" s="97" t="s">
        <v>630</v>
      </c>
      <c r="D108" s="97" t="s">
        <v>217</v>
      </c>
      <c r="E108" s="97" t="s">
        <v>41</v>
      </c>
      <c r="F108" s="98">
        <v>8.19</v>
      </c>
      <c r="G108" s="98">
        <v>16</v>
      </c>
      <c r="H108" s="99">
        <v>95</v>
      </c>
      <c r="I108" s="98">
        <v>7.49</v>
      </c>
      <c r="J108" s="99">
        <v>103</v>
      </c>
      <c r="K108" s="97" t="s">
        <v>95</v>
      </c>
      <c r="L108" s="97" t="s">
        <v>41</v>
      </c>
      <c r="M108" s="98">
        <v>3025000</v>
      </c>
      <c r="N108" s="60"/>
    </row>
    <row r="109" spans="1:14" ht="15">
      <c r="A109" s="59">
        <v>102</v>
      </c>
      <c r="B109" s="97" t="s">
        <v>621</v>
      </c>
      <c r="C109" s="97" t="s">
        <v>622</v>
      </c>
      <c r="D109" s="97" t="s">
        <v>130</v>
      </c>
      <c r="E109" s="97" t="s">
        <v>41</v>
      </c>
      <c r="F109" s="98">
        <v>8.22</v>
      </c>
      <c r="G109" s="98">
        <v>16</v>
      </c>
      <c r="H109" s="99">
        <v>84</v>
      </c>
      <c r="I109" s="98">
        <v>7.75</v>
      </c>
      <c r="J109" s="99">
        <v>100</v>
      </c>
      <c r="K109" s="97" t="s">
        <v>95</v>
      </c>
      <c r="L109" s="97" t="s">
        <v>41</v>
      </c>
      <c r="M109" s="98">
        <v>3025000</v>
      </c>
      <c r="N109" s="60"/>
    </row>
    <row r="110" spans="1:14" ht="15">
      <c r="A110" s="59">
        <v>103</v>
      </c>
      <c r="B110" s="97" t="s">
        <v>570</v>
      </c>
      <c r="C110" s="97" t="s">
        <v>571</v>
      </c>
      <c r="D110" s="97" t="s">
        <v>106</v>
      </c>
      <c r="E110" s="97" t="s">
        <v>41</v>
      </c>
      <c r="F110" s="98">
        <v>8.31</v>
      </c>
      <c r="G110" s="98">
        <v>16</v>
      </c>
      <c r="H110" s="99">
        <v>90</v>
      </c>
      <c r="I110" s="98">
        <v>7.32</v>
      </c>
      <c r="J110" s="99">
        <v>100</v>
      </c>
      <c r="K110" s="97" t="s">
        <v>95</v>
      </c>
      <c r="L110" s="97" t="s">
        <v>41</v>
      </c>
      <c r="M110" s="98">
        <v>3025000</v>
      </c>
      <c r="N110" s="60"/>
    </row>
    <row r="111" spans="1:14" ht="15">
      <c r="A111" s="59">
        <v>104</v>
      </c>
      <c r="B111" s="97" t="s">
        <v>408</v>
      </c>
      <c r="C111" s="97" t="s">
        <v>409</v>
      </c>
      <c r="D111" s="97" t="s">
        <v>131</v>
      </c>
      <c r="E111" s="97" t="s">
        <v>42</v>
      </c>
      <c r="F111" s="98">
        <v>8.73</v>
      </c>
      <c r="G111" s="98">
        <v>20</v>
      </c>
      <c r="H111" s="99">
        <v>92</v>
      </c>
      <c r="I111" s="98">
        <v>8.06</v>
      </c>
      <c r="J111" s="99">
        <v>104</v>
      </c>
      <c r="K111" s="97" t="s">
        <v>95</v>
      </c>
      <c r="L111" s="97" t="s">
        <v>42</v>
      </c>
      <c r="M111" s="98">
        <v>3025000</v>
      </c>
      <c r="N111" s="60"/>
    </row>
    <row r="112" spans="1:14" ht="15">
      <c r="A112" s="59">
        <v>105</v>
      </c>
      <c r="B112" s="97" t="s">
        <v>355</v>
      </c>
      <c r="C112" s="97" t="s">
        <v>356</v>
      </c>
      <c r="D112" s="97" t="s">
        <v>133</v>
      </c>
      <c r="E112" s="97" t="s">
        <v>42</v>
      </c>
      <c r="F112" s="98">
        <v>9.3</v>
      </c>
      <c r="G112" s="98">
        <v>20</v>
      </c>
      <c r="H112" s="99">
        <v>93</v>
      </c>
      <c r="I112" s="98">
        <v>8.34</v>
      </c>
      <c r="J112" s="99">
        <v>116</v>
      </c>
      <c r="K112" s="97" t="s">
        <v>127</v>
      </c>
      <c r="L112" s="97" t="s">
        <v>42</v>
      </c>
      <c r="M112" s="98">
        <v>3325000</v>
      </c>
      <c r="N112" s="60"/>
    </row>
    <row r="113" spans="1:14" ht="15">
      <c r="A113" s="59">
        <v>106</v>
      </c>
      <c r="B113" s="97" t="s">
        <v>211</v>
      </c>
      <c r="C113" s="97" t="s">
        <v>382</v>
      </c>
      <c r="D113" s="97" t="s">
        <v>121</v>
      </c>
      <c r="E113" s="97" t="s">
        <v>42</v>
      </c>
      <c r="F113" s="98">
        <v>8.85</v>
      </c>
      <c r="G113" s="98">
        <v>20</v>
      </c>
      <c r="H113" s="99">
        <v>100</v>
      </c>
      <c r="I113" s="98">
        <v>8.31</v>
      </c>
      <c r="J113" s="99">
        <v>104</v>
      </c>
      <c r="K113" s="97" t="s">
        <v>95</v>
      </c>
      <c r="L113" s="97" t="s">
        <v>42</v>
      </c>
      <c r="M113" s="98">
        <v>3025000</v>
      </c>
      <c r="N113" s="60"/>
    </row>
    <row r="114" spans="1:14" ht="15">
      <c r="A114" s="59">
        <v>107</v>
      </c>
      <c r="B114" s="97" t="s">
        <v>212</v>
      </c>
      <c r="C114" s="97" t="s">
        <v>361</v>
      </c>
      <c r="D114" s="97" t="s">
        <v>213</v>
      </c>
      <c r="E114" s="97" t="s">
        <v>42</v>
      </c>
      <c r="F114" s="98">
        <v>8.92</v>
      </c>
      <c r="G114" s="98">
        <v>24</v>
      </c>
      <c r="H114" s="99">
        <v>85</v>
      </c>
      <c r="I114" s="98">
        <v>8.24</v>
      </c>
      <c r="J114" s="99">
        <v>112</v>
      </c>
      <c r="K114" s="97" t="s">
        <v>95</v>
      </c>
      <c r="L114" s="97" t="s">
        <v>42</v>
      </c>
      <c r="M114" s="98">
        <v>3025000</v>
      </c>
      <c r="N114" s="60"/>
    </row>
    <row r="115" spans="1:14" ht="15">
      <c r="A115" s="59">
        <v>108</v>
      </c>
      <c r="B115" s="97" t="s">
        <v>633</v>
      </c>
      <c r="C115" s="97" t="s">
        <v>634</v>
      </c>
      <c r="D115" s="97" t="s">
        <v>101</v>
      </c>
      <c r="E115" s="97" t="s">
        <v>43</v>
      </c>
      <c r="F115" s="98">
        <v>8.19</v>
      </c>
      <c r="G115" s="98">
        <v>16</v>
      </c>
      <c r="H115" s="99">
        <v>90</v>
      </c>
      <c r="I115" s="98">
        <v>7.6</v>
      </c>
      <c r="J115" s="99">
        <v>107</v>
      </c>
      <c r="K115" s="97" t="s">
        <v>95</v>
      </c>
      <c r="L115" s="97" t="s">
        <v>43</v>
      </c>
      <c r="M115" s="98">
        <v>3025000</v>
      </c>
      <c r="N115" s="60"/>
    </row>
    <row r="116" spans="1:14" ht="15">
      <c r="A116" s="59">
        <v>109</v>
      </c>
      <c r="B116" s="97" t="s">
        <v>737</v>
      </c>
      <c r="C116" s="97" t="s">
        <v>738</v>
      </c>
      <c r="D116" s="97" t="s">
        <v>240</v>
      </c>
      <c r="E116" s="97" t="s">
        <v>43</v>
      </c>
      <c r="F116" s="98">
        <v>8.03</v>
      </c>
      <c r="G116" s="98">
        <v>20</v>
      </c>
      <c r="H116" s="99">
        <v>81</v>
      </c>
      <c r="I116" s="98">
        <v>7.06</v>
      </c>
      <c r="J116" s="99">
        <v>116</v>
      </c>
      <c r="K116" s="97" t="s">
        <v>95</v>
      </c>
      <c r="L116" s="97" t="s">
        <v>43</v>
      </c>
      <c r="M116" s="98">
        <v>3025000</v>
      </c>
      <c r="N116" s="60"/>
    </row>
    <row r="117" spans="1:14" ht="15">
      <c r="A117" s="59">
        <v>110</v>
      </c>
      <c r="B117" s="97" t="s">
        <v>122</v>
      </c>
      <c r="C117" s="97" t="s">
        <v>419</v>
      </c>
      <c r="D117" s="97" t="s">
        <v>123</v>
      </c>
      <c r="E117" s="97" t="s">
        <v>43</v>
      </c>
      <c r="F117" s="98">
        <v>8.08</v>
      </c>
      <c r="G117" s="98">
        <v>19</v>
      </c>
      <c r="H117" s="99">
        <v>90</v>
      </c>
      <c r="I117" s="98">
        <v>7.39</v>
      </c>
      <c r="J117" s="99">
        <v>118</v>
      </c>
      <c r="K117" s="97" t="s">
        <v>95</v>
      </c>
      <c r="L117" s="97" t="s">
        <v>43</v>
      </c>
      <c r="M117" s="98">
        <v>3025000</v>
      </c>
      <c r="N117" s="60"/>
    </row>
    <row r="118" spans="1:14" ht="15">
      <c r="A118" s="59">
        <v>111</v>
      </c>
      <c r="B118" s="97" t="s">
        <v>530</v>
      </c>
      <c r="C118" s="97" t="s">
        <v>531</v>
      </c>
      <c r="D118" s="97" t="s">
        <v>101</v>
      </c>
      <c r="E118" s="97" t="s">
        <v>44</v>
      </c>
      <c r="F118" s="98">
        <v>8.39</v>
      </c>
      <c r="G118" s="98">
        <v>19</v>
      </c>
      <c r="H118" s="99">
        <v>90</v>
      </c>
      <c r="I118" s="98">
        <v>7.65</v>
      </c>
      <c r="J118" s="99">
        <v>118</v>
      </c>
      <c r="K118" s="97" t="s">
        <v>95</v>
      </c>
      <c r="L118" s="97" t="s">
        <v>44</v>
      </c>
      <c r="M118" s="98">
        <v>3025000</v>
      </c>
      <c r="N118" s="60"/>
    </row>
    <row r="119" spans="1:14" ht="15">
      <c r="A119" s="59">
        <v>112</v>
      </c>
      <c r="B119" s="97" t="s">
        <v>160</v>
      </c>
      <c r="C119" s="97" t="s">
        <v>542</v>
      </c>
      <c r="D119" s="97" t="s">
        <v>161</v>
      </c>
      <c r="E119" s="97" t="s">
        <v>44</v>
      </c>
      <c r="F119" s="98">
        <v>8.37</v>
      </c>
      <c r="G119" s="98">
        <v>19</v>
      </c>
      <c r="H119" s="99">
        <v>93</v>
      </c>
      <c r="I119" s="98">
        <v>8.04</v>
      </c>
      <c r="J119" s="99">
        <v>107</v>
      </c>
      <c r="K119" s="97" t="s">
        <v>95</v>
      </c>
      <c r="L119" s="97" t="s">
        <v>44</v>
      </c>
      <c r="M119" s="98">
        <v>3025000</v>
      </c>
      <c r="N119" s="60"/>
    </row>
    <row r="120" spans="1:14" ht="15">
      <c r="A120" s="59">
        <v>113</v>
      </c>
      <c r="B120" s="97" t="s">
        <v>462</v>
      </c>
      <c r="C120" s="97" t="s">
        <v>463</v>
      </c>
      <c r="D120" s="97" t="s">
        <v>94</v>
      </c>
      <c r="E120" s="97" t="s">
        <v>44</v>
      </c>
      <c r="F120" s="98">
        <v>8.58</v>
      </c>
      <c r="G120" s="98">
        <v>19</v>
      </c>
      <c r="H120" s="99">
        <v>84</v>
      </c>
      <c r="I120" s="98">
        <v>7.5</v>
      </c>
      <c r="J120" s="99">
        <v>114</v>
      </c>
      <c r="K120" s="97" t="s">
        <v>95</v>
      </c>
      <c r="L120" s="97" t="s">
        <v>44</v>
      </c>
      <c r="M120" s="98">
        <v>3025000</v>
      </c>
      <c r="N120" s="60"/>
    </row>
    <row r="121" spans="1:14" ht="15">
      <c r="A121" s="59">
        <v>114</v>
      </c>
      <c r="B121" s="97" t="s">
        <v>173</v>
      </c>
      <c r="C121" s="97" t="s">
        <v>522</v>
      </c>
      <c r="D121" s="97" t="s">
        <v>174</v>
      </c>
      <c r="E121" s="97" t="s">
        <v>45</v>
      </c>
      <c r="F121" s="98">
        <v>8.41</v>
      </c>
      <c r="G121" s="98">
        <v>23</v>
      </c>
      <c r="H121" s="99">
        <v>90</v>
      </c>
      <c r="I121" s="98">
        <v>7.8</v>
      </c>
      <c r="J121" s="99">
        <v>111</v>
      </c>
      <c r="K121" s="97" t="s">
        <v>95</v>
      </c>
      <c r="L121" s="97" t="s">
        <v>45</v>
      </c>
      <c r="M121" s="98">
        <v>3025000</v>
      </c>
      <c r="N121" s="60"/>
    </row>
    <row r="122" spans="1:14" ht="15">
      <c r="A122" s="59">
        <v>115</v>
      </c>
      <c r="B122" s="97" t="s">
        <v>681</v>
      </c>
      <c r="C122" s="97" t="s">
        <v>682</v>
      </c>
      <c r="D122" s="97" t="s">
        <v>130</v>
      </c>
      <c r="E122" s="97" t="s">
        <v>45</v>
      </c>
      <c r="F122" s="98">
        <v>8.13</v>
      </c>
      <c r="G122" s="98">
        <v>19</v>
      </c>
      <c r="H122" s="99">
        <v>88</v>
      </c>
      <c r="I122" s="98">
        <v>6.92</v>
      </c>
      <c r="J122" s="99">
        <v>103</v>
      </c>
      <c r="K122" s="97" t="s">
        <v>95</v>
      </c>
      <c r="L122" s="97" t="s">
        <v>45</v>
      </c>
      <c r="M122" s="98">
        <v>3025000</v>
      </c>
      <c r="N122" s="60"/>
    </row>
    <row r="123" spans="1:14" ht="15">
      <c r="A123" s="59">
        <v>116</v>
      </c>
      <c r="B123" s="97" t="s">
        <v>564</v>
      </c>
      <c r="C123" s="97" t="s">
        <v>419</v>
      </c>
      <c r="D123" s="97" t="s">
        <v>165</v>
      </c>
      <c r="E123" s="97" t="s">
        <v>45</v>
      </c>
      <c r="F123" s="98">
        <v>8.33</v>
      </c>
      <c r="G123" s="98">
        <v>23</v>
      </c>
      <c r="H123" s="99">
        <v>85</v>
      </c>
      <c r="I123" s="98">
        <v>7.03</v>
      </c>
      <c r="J123" s="99">
        <v>111</v>
      </c>
      <c r="K123" s="97" t="s">
        <v>95</v>
      </c>
      <c r="L123" s="97" t="s">
        <v>45</v>
      </c>
      <c r="M123" s="98">
        <v>3025000</v>
      </c>
      <c r="N123" s="60"/>
    </row>
    <row r="124" spans="1:14" ht="15">
      <c r="A124" s="59">
        <v>117</v>
      </c>
      <c r="B124" s="97" t="s">
        <v>693</v>
      </c>
      <c r="C124" s="97" t="s">
        <v>694</v>
      </c>
      <c r="D124" s="97" t="s">
        <v>221</v>
      </c>
      <c r="E124" s="97" t="s">
        <v>46</v>
      </c>
      <c r="F124" s="98">
        <v>8.11</v>
      </c>
      <c r="G124" s="98">
        <v>23</v>
      </c>
      <c r="H124" s="99">
        <v>93</v>
      </c>
      <c r="I124" s="98">
        <v>7.07</v>
      </c>
      <c r="J124" s="99">
        <v>114</v>
      </c>
      <c r="K124" s="97" t="s">
        <v>95</v>
      </c>
      <c r="L124" s="97" t="s">
        <v>46</v>
      </c>
      <c r="M124" s="98">
        <v>3025000</v>
      </c>
      <c r="N124" s="60"/>
    </row>
    <row r="125" spans="1:14" ht="15">
      <c r="A125" s="59">
        <v>118</v>
      </c>
      <c r="B125" s="97" t="s">
        <v>188</v>
      </c>
      <c r="C125" s="97" t="s">
        <v>653</v>
      </c>
      <c r="D125" s="97" t="s">
        <v>109</v>
      </c>
      <c r="E125" s="97" t="s">
        <v>46</v>
      </c>
      <c r="F125" s="98">
        <v>8.17</v>
      </c>
      <c r="G125" s="98">
        <v>21</v>
      </c>
      <c r="H125" s="99">
        <v>90</v>
      </c>
      <c r="I125" s="98">
        <v>7.42</v>
      </c>
      <c r="J125" s="99">
        <v>108</v>
      </c>
      <c r="K125" s="97" t="s">
        <v>95</v>
      </c>
      <c r="L125" s="97" t="s">
        <v>46</v>
      </c>
      <c r="M125" s="98">
        <v>3025000</v>
      </c>
      <c r="N125" s="60"/>
    </row>
    <row r="126" spans="1:14" ht="15">
      <c r="A126" s="59">
        <v>119</v>
      </c>
      <c r="B126" s="97" t="s">
        <v>713</v>
      </c>
      <c r="C126" s="97" t="s">
        <v>714</v>
      </c>
      <c r="D126" s="97" t="s">
        <v>237</v>
      </c>
      <c r="E126" s="97" t="s">
        <v>46</v>
      </c>
      <c r="F126" s="98">
        <v>8.08</v>
      </c>
      <c r="G126" s="98">
        <v>19</v>
      </c>
      <c r="H126" s="99">
        <v>82</v>
      </c>
      <c r="I126" s="98">
        <v>7.25</v>
      </c>
      <c r="J126" s="99">
        <v>118</v>
      </c>
      <c r="K126" s="97" t="s">
        <v>95</v>
      </c>
      <c r="L126" s="97" t="s">
        <v>46</v>
      </c>
      <c r="M126" s="98">
        <v>3025000</v>
      </c>
      <c r="N126" s="60"/>
    </row>
    <row r="127" spans="1:14" ht="15">
      <c r="A127" s="59">
        <v>120</v>
      </c>
      <c r="B127" s="97" t="s">
        <v>118</v>
      </c>
      <c r="C127" s="97" t="s">
        <v>712</v>
      </c>
      <c r="D127" s="97" t="s">
        <v>119</v>
      </c>
      <c r="E127" s="97" t="s">
        <v>49</v>
      </c>
      <c r="F127" s="98">
        <v>8.08</v>
      </c>
      <c r="G127" s="98">
        <v>24</v>
      </c>
      <c r="H127" s="99">
        <v>84</v>
      </c>
      <c r="I127" s="98">
        <v>7.81</v>
      </c>
      <c r="J127" s="99">
        <v>68</v>
      </c>
      <c r="K127" s="97" t="s">
        <v>95</v>
      </c>
      <c r="L127" s="97" t="s">
        <v>49</v>
      </c>
      <c r="M127" s="98">
        <v>3025000</v>
      </c>
      <c r="N127" s="60"/>
    </row>
    <row r="128" spans="1:14" ht="15">
      <c r="A128" s="59">
        <v>121</v>
      </c>
      <c r="B128" s="97" t="s">
        <v>788</v>
      </c>
      <c r="C128" s="97" t="s">
        <v>789</v>
      </c>
      <c r="D128" s="97" t="s">
        <v>123</v>
      </c>
      <c r="E128" s="97" t="s">
        <v>49</v>
      </c>
      <c r="F128" s="98">
        <v>7.8</v>
      </c>
      <c r="G128" s="98">
        <v>20</v>
      </c>
      <c r="H128" s="99">
        <v>92</v>
      </c>
      <c r="I128" s="98">
        <v>6.85</v>
      </c>
      <c r="J128" s="99">
        <v>64</v>
      </c>
      <c r="K128" s="97" t="s">
        <v>105</v>
      </c>
      <c r="L128" s="97" t="s">
        <v>49</v>
      </c>
      <c r="M128" s="98">
        <v>2750000</v>
      </c>
      <c r="N128" s="60"/>
    </row>
    <row r="129" spans="1:14" ht="15">
      <c r="A129" s="59">
        <v>122</v>
      </c>
      <c r="B129" s="97" t="s">
        <v>640</v>
      </c>
      <c r="C129" s="97" t="s">
        <v>641</v>
      </c>
      <c r="D129" s="97" t="s">
        <v>120</v>
      </c>
      <c r="E129" s="97" t="s">
        <v>49</v>
      </c>
      <c r="F129" s="98">
        <v>8.18</v>
      </c>
      <c r="G129" s="98">
        <v>20</v>
      </c>
      <c r="H129" s="99">
        <v>90</v>
      </c>
      <c r="I129" s="98">
        <v>7.33</v>
      </c>
      <c r="J129" s="99">
        <v>68</v>
      </c>
      <c r="K129" s="97" t="s">
        <v>95</v>
      </c>
      <c r="L129" s="97" t="s">
        <v>49</v>
      </c>
      <c r="M129" s="98">
        <v>3025000</v>
      </c>
      <c r="N129" s="60"/>
    </row>
    <row r="130" spans="1:14" ht="15">
      <c r="A130" s="59">
        <v>123</v>
      </c>
      <c r="B130" s="97" t="s">
        <v>143</v>
      </c>
      <c r="C130" s="97" t="s">
        <v>575</v>
      </c>
      <c r="D130" s="97" t="s">
        <v>144</v>
      </c>
      <c r="E130" s="97" t="s">
        <v>51</v>
      </c>
      <c r="F130" s="98">
        <v>8.31</v>
      </c>
      <c r="G130" s="98">
        <v>21</v>
      </c>
      <c r="H130" s="99">
        <v>85</v>
      </c>
      <c r="I130" s="98">
        <v>8.34</v>
      </c>
      <c r="J130" s="99">
        <v>64</v>
      </c>
      <c r="K130" s="97" t="s">
        <v>95</v>
      </c>
      <c r="L130" s="97" t="s">
        <v>51</v>
      </c>
      <c r="M130" s="98">
        <v>3025000</v>
      </c>
      <c r="N130" s="60"/>
    </row>
    <row r="131" spans="1:14" ht="15">
      <c r="A131" s="59">
        <v>124</v>
      </c>
      <c r="B131" s="97" t="s">
        <v>604</v>
      </c>
      <c r="C131" s="97" t="s">
        <v>605</v>
      </c>
      <c r="D131" s="97" t="s">
        <v>138</v>
      </c>
      <c r="E131" s="97" t="s">
        <v>51</v>
      </c>
      <c r="F131" s="98">
        <v>8.25</v>
      </c>
      <c r="G131" s="98">
        <v>16</v>
      </c>
      <c r="H131" s="99">
        <v>93</v>
      </c>
      <c r="I131" s="98">
        <v>8.33</v>
      </c>
      <c r="J131" s="99">
        <v>70</v>
      </c>
      <c r="K131" s="97" t="s">
        <v>95</v>
      </c>
      <c r="L131" s="97" t="s">
        <v>51</v>
      </c>
      <c r="M131" s="98">
        <v>3025000</v>
      </c>
      <c r="N131" s="60"/>
    </row>
    <row r="132" spans="1:14" ht="15">
      <c r="A132" s="59">
        <v>125</v>
      </c>
      <c r="B132" s="97" t="s">
        <v>146</v>
      </c>
      <c r="C132" s="97" t="s">
        <v>756</v>
      </c>
      <c r="D132" s="97" t="s">
        <v>147</v>
      </c>
      <c r="E132" s="97" t="s">
        <v>51</v>
      </c>
      <c r="F132" s="98">
        <v>7.98</v>
      </c>
      <c r="G132" s="98">
        <v>21</v>
      </c>
      <c r="H132" s="99">
        <v>85</v>
      </c>
      <c r="I132" s="98">
        <v>8.22</v>
      </c>
      <c r="J132" s="99">
        <v>65</v>
      </c>
      <c r="K132" s="97" t="s">
        <v>105</v>
      </c>
      <c r="L132" s="97" t="s">
        <v>51</v>
      </c>
      <c r="M132" s="98">
        <v>2750000</v>
      </c>
      <c r="N132" s="60"/>
    </row>
    <row r="133" spans="1:14" ht="15">
      <c r="A133" s="59">
        <v>126</v>
      </c>
      <c r="B133" s="97" t="s">
        <v>128</v>
      </c>
      <c r="C133" s="97" t="s">
        <v>603</v>
      </c>
      <c r="D133" s="97" t="s">
        <v>102</v>
      </c>
      <c r="E133" s="97" t="s">
        <v>51</v>
      </c>
      <c r="F133" s="98">
        <v>8.26</v>
      </c>
      <c r="G133" s="98">
        <v>17</v>
      </c>
      <c r="H133" s="99">
        <v>80</v>
      </c>
      <c r="I133" s="98">
        <v>8.64</v>
      </c>
      <c r="J133" s="99">
        <v>58</v>
      </c>
      <c r="K133" s="97" t="s">
        <v>95</v>
      </c>
      <c r="L133" s="97" t="s">
        <v>51</v>
      </c>
      <c r="M133" s="98">
        <v>3025000</v>
      </c>
      <c r="N133" s="60"/>
    </row>
    <row r="134" spans="1:14" ht="15">
      <c r="A134" s="59">
        <v>127</v>
      </c>
      <c r="B134" s="97" t="s">
        <v>743</v>
      </c>
      <c r="C134" s="97" t="s">
        <v>744</v>
      </c>
      <c r="D134" s="97" t="s">
        <v>106</v>
      </c>
      <c r="E134" s="97" t="s">
        <v>51</v>
      </c>
      <c r="F134" s="98">
        <v>8</v>
      </c>
      <c r="G134" s="98">
        <v>20</v>
      </c>
      <c r="H134" s="99">
        <v>95</v>
      </c>
      <c r="I134" s="98">
        <v>7.95</v>
      </c>
      <c r="J134" s="99">
        <v>65</v>
      </c>
      <c r="K134" s="97" t="s">
        <v>95</v>
      </c>
      <c r="L134" s="97" t="s">
        <v>51</v>
      </c>
      <c r="M134" s="98">
        <v>3025000</v>
      </c>
      <c r="N134" s="60"/>
    </row>
    <row r="135" spans="1:14" ht="15">
      <c r="A135" s="59">
        <v>128</v>
      </c>
      <c r="B135" s="97" t="s">
        <v>177</v>
      </c>
      <c r="C135" s="97" t="s">
        <v>703</v>
      </c>
      <c r="D135" s="97" t="s">
        <v>178</v>
      </c>
      <c r="E135" s="97" t="s">
        <v>52</v>
      </c>
      <c r="F135" s="98">
        <v>8.1</v>
      </c>
      <c r="G135" s="98">
        <v>21</v>
      </c>
      <c r="H135" s="99">
        <v>80</v>
      </c>
      <c r="I135" s="98">
        <v>7.53</v>
      </c>
      <c r="J135" s="99">
        <v>65</v>
      </c>
      <c r="K135" s="97" t="s">
        <v>95</v>
      </c>
      <c r="L135" s="97" t="s">
        <v>52</v>
      </c>
      <c r="M135" s="98">
        <v>3025000</v>
      </c>
      <c r="N135" s="60"/>
    </row>
    <row r="136" spans="1:14" ht="15">
      <c r="A136" s="59">
        <v>129</v>
      </c>
      <c r="B136" s="97" t="s">
        <v>658</v>
      </c>
      <c r="C136" s="97" t="s">
        <v>659</v>
      </c>
      <c r="D136" s="97" t="s">
        <v>149</v>
      </c>
      <c r="E136" s="97" t="s">
        <v>52</v>
      </c>
      <c r="F136" s="98">
        <v>8.16</v>
      </c>
      <c r="G136" s="98">
        <v>19</v>
      </c>
      <c r="H136" s="99">
        <v>89</v>
      </c>
      <c r="I136" s="98">
        <v>7.04</v>
      </c>
      <c r="J136" s="99">
        <v>70</v>
      </c>
      <c r="K136" s="97" t="s">
        <v>95</v>
      </c>
      <c r="L136" s="97" t="s">
        <v>52</v>
      </c>
      <c r="M136" s="98">
        <v>3025000</v>
      </c>
      <c r="N136" s="60"/>
    </row>
    <row r="137" spans="1:14" ht="15">
      <c r="A137" s="59">
        <v>130</v>
      </c>
      <c r="B137" s="97" t="s">
        <v>683</v>
      </c>
      <c r="C137" s="97" t="s">
        <v>684</v>
      </c>
      <c r="D137" s="97" t="s">
        <v>109</v>
      </c>
      <c r="E137" s="97" t="s">
        <v>53</v>
      </c>
      <c r="F137" s="98">
        <v>8.13</v>
      </c>
      <c r="G137" s="98">
        <v>23</v>
      </c>
      <c r="H137" s="99">
        <v>85</v>
      </c>
      <c r="I137" s="98">
        <v>7.6</v>
      </c>
      <c r="J137" s="99">
        <v>64</v>
      </c>
      <c r="K137" s="97" t="s">
        <v>95</v>
      </c>
      <c r="L137" s="97" t="s">
        <v>53</v>
      </c>
      <c r="M137" s="98">
        <v>3025000</v>
      </c>
      <c r="N137" s="60"/>
    </row>
    <row r="138" spans="1:14" ht="15">
      <c r="A138" s="59">
        <v>131</v>
      </c>
      <c r="B138" s="97" t="s">
        <v>565</v>
      </c>
      <c r="C138" s="97" t="s">
        <v>314</v>
      </c>
      <c r="D138" s="97" t="s">
        <v>566</v>
      </c>
      <c r="E138" s="97" t="s">
        <v>53</v>
      </c>
      <c r="F138" s="98">
        <v>8.33</v>
      </c>
      <c r="G138" s="98">
        <v>21</v>
      </c>
      <c r="H138" s="99">
        <v>85</v>
      </c>
      <c r="I138" s="98">
        <v>7.9</v>
      </c>
      <c r="J138" s="99">
        <v>62</v>
      </c>
      <c r="K138" s="97" t="s">
        <v>95</v>
      </c>
      <c r="L138" s="97" t="s">
        <v>53</v>
      </c>
      <c r="M138" s="98">
        <v>3025000</v>
      </c>
      <c r="N138" s="60"/>
    </row>
    <row r="139" spans="1:14" ht="15">
      <c r="A139" s="59">
        <v>132</v>
      </c>
      <c r="B139" s="97" t="s">
        <v>183</v>
      </c>
      <c r="C139" s="97" t="s">
        <v>513</v>
      </c>
      <c r="D139" s="97" t="s">
        <v>184</v>
      </c>
      <c r="E139" s="97" t="s">
        <v>53</v>
      </c>
      <c r="F139" s="98">
        <v>8.26</v>
      </c>
      <c r="G139" s="98">
        <v>17</v>
      </c>
      <c r="H139" s="99">
        <v>83</v>
      </c>
      <c r="I139" s="98">
        <v>8.19</v>
      </c>
      <c r="J139" s="99">
        <v>58</v>
      </c>
      <c r="K139" s="97" t="s">
        <v>95</v>
      </c>
      <c r="L139" s="97" t="s">
        <v>53</v>
      </c>
      <c r="M139" s="98">
        <v>3025000</v>
      </c>
      <c r="N139" s="60"/>
    </row>
    <row r="140" spans="1:14" ht="15">
      <c r="A140" s="59">
        <v>133</v>
      </c>
      <c r="B140" s="97" t="s">
        <v>181</v>
      </c>
      <c r="C140" s="97" t="s">
        <v>489</v>
      </c>
      <c r="D140" s="97" t="s">
        <v>182</v>
      </c>
      <c r="E140" s="97" t="s">
        <v>53</v>
      </c>
      <c r="F140" s="98">
        <v>8.21</v>
      </c>
      <c r="G140" s="98">
        <v>21</v>
      </c>
      <c r="H140" s="99">
        <v>95</v>
      </c>
      <c r="I140" s="98">
        <v>8.34</v>
      </c>
      <c r="J140" s="99">
        <v>67</v>
      </c>
      <c r="K140" s="97" t="s">
        <v>95</v>
      </c>
      <c r="L140" s="97" t="s">
        <v>53</v>
      </c>
      <c r="M140" s="98">
        <v>3025000</v>
      </c>
      <c r="N140" s="60"/>
    </row>
    <row r="141" spans="1:14" ht="15">
      <c r="A141" s="59">
        <v>134</v>
      </c>
      <c r="B141" s="97" t="s">
        <v>190</v>
      </c>
      <c r="C141" s="97" t="s">
        <v>496</v>
      </c>
      <c r="D141" s="97" t="s">
        <v>153</v>
      </c>
      <c r="E141" s="97" t="s">
        <v>54</v>
      </c>
      <c r="F141" s="98">
        <v>8.48</v>
      </c>
      <c r="G141" s="98">
        <v>21</v>
      </c>
      <c r="H141" s="99">
        <v>80</v>
      </c>
      <c r="I141" s="98">
        <v>8.41</v>
      </c>
      <c r="J141" s="99">
        <v>62</v>
      </c>
      <c r="K141" s="97" t="s">
        <v>95</v>
      </c>
      <c r="L141" s="97" t="s">
        <v>54</v>
      </c>
      <c r="M141" s="98">
        <v>3025000</v>
      </c>
      <c r="N141" s="60"/>
    </row>
    <row r="142" spans="1:14" ht="15">
      <c r="A142" s="59">
        <v>135</v>
      </c>
      <c r="B142" s="97" t="s">
        <v>497</v>
      </c>
      <c r="C142" s="97" t="s">
        <v>313</v>
      </c>
      <c r="D142" s="97" t="s">
        <v>106</v>
      </c>
      <c r="E142" s="97" t="s">
        <v>54</v>
      </c>
      <c r="F142" s="98">
        <v>8.47</v>
      </c>
      <c r="G142" s="98">
        <v>17</v>
      </c>
      <c r="H142" s="99">
        <v>85</v>
      </c>
      <c r="I142" s="98">
        <v>8.1</v>
      </c>
      <c r="J142" s="99">
        <v>58</v>
      </c>
      <c r="K142" s="97" t="s">
        <v>95</v>
      </c>
      <c r="L142" s="97" t="s">
        <v>54</v>
      </c>
      <c r="M142" s="98">
        <v>3025000</v>
      </c>
      <c r="N142" s="60"/>
    </row>
    <row r="143" spans="1:14" ht="15">
      <c r="A143" s="59">
        <v>136</v>
      </c>
      <c r="B143" s="97" t="s">
        <v>194</v>
      </c>
      <c r="C143" s="97" t="s">
        <v>760</v>
      </c>
      <c r="D143" s="97" t="s">
        <v>195</v>
      </c>
      <c r="E143" s="97" t="s">
        <v>55</v>
      </c>
      <c r="F143" s="98">
        <v>7.97</v>
      </c>
      <c r="G143" s="98">
        <v>17</v>
      </c>
      <c r="H143" s="99">
        <v>86</v>
      </c>
      <c r="I143" s="98">
        <v>7.97</v>
      </c>
      <c r="J143" s="99">
        <v>71</v>
      </c>
      <c r="K143" s="97" t="s">
        <v>105</v>
      </c>
      <c r="L143" s="97" t="s">
        <v>55</v>
      </c>
      <c r="M143" s="98">
        <v>2750000</v>
      </c>
      <c r="N143" s="60"/>
    </row>
    <row r="144" spans="1:14" ht="15">
      <c r="A144" s="59">
        <v>137</v>
      </c>
      <c r="B144" s="97" t="s">
        <v>193</v>
      </c>
      <c r="C144" s="97" t="s">
        <v>772</v>
      </c>
      <c r="D144" s="97" t="s">
        <v>124</v>
      </c>
      <c r="E144" s="97" t="s">
        <v>55</v>
      </c>
      <c r="F144" s="98">
        <v>7.95</v>
      </c>
      <c r="G144" s="98">
        <v>21</v>
      </c>
      <c r="H144" s="99">
        <v>87</v>
      </c>
      <c r="I144" s="98">
        <v>8.48</v>
      </c>
      <c r="J144" s="99">
        <v>66</v>
      </c>
      <c r="K144" s="97" t="s">
        <v>105</v>
      </c>
      <c r="L144" s="97" t="s">
        <v>55</v>
      </c>
      <c r="M144" s="98">
        <v>2750000</v>
      </c>
      <c r="N144" s="60"/>
    </row>
    <row r="145" spans="1:14" ht="15">
      <c r="A145" s="59">
        <v>138</v>
      </c>
      <c r="B145" s="97" t="s">
        <v>800</v>
      </c>
      <c r="C145" s="97" t="s">
        <v>314</v>
      </c>
      <c r="D145" s="97" t="s">
        <v>207</v>
      </c>
      <c r="E145" s="97" t="s">
        <v>55</v>
      </c>
      <c r="F145" s="98">
        <v>7.7</v>
      </c>
      <c r="G145" s="98">
        <v>23</v>
      </c>
      <c r="H145" s="99">
        <v>82</v>
      </c>
      <c r="I145" s="98">
        <v>7.03</v>
      </c>
      <c r="J145" s="99">
        <v>68</v>
      </c>
      <c r="K145" s="97" t="s">
        <v>105</v>
      </c>
      <c r="L145" s="97" t="s">
        <v>55</v>
      </c>
      <c r="M145" s="98">
        <v>2750000</v>
      </c>
      <c r="N145" s="60"/>
    </row>
    <row r="146" spans="1:14" ht="15">
      <c r="A146" s="59">
        <v>139</v>
      </c>
      <c r="B146" s="97" t="s">
        <v>196</v>
      </c>
      <c r="C146" s="97" t="s">
        <v>312</v>
      </c>
      <c r="D146" s="97" t="s">
        <v>120</v>
      </c>
      <c r="E146" s="97" t="s">
        <v>55</v>
      </c>
      <c r="F146" s="98">
        <v>7.93</v>
      </c>
      <c r="G146" s="98">
        <v>23</v>
      </c>
      <c r="H146" s="99">
        <v>86</v>
      </c>
      <c r="I146" s="98">
        <v>8.08</v>
      </c>
      <c r="J146" s="99">
        <v>68</v>
      </c>
      <c r="K146" s="97" t="s">
        <v>105</v>
      </c>
      <c r="L146" s="97" t="s">
        <v>55</v>
      </c>
      <c r="M146" s="98">
        <v>2750000</v>
      </c>
      <c r="N146" s="60"/>
    </row>
    <row r="147" spans="1:14" ht="15">
      <c r="A147" s="59">
        <v>140</v>
      </c>
      <c r="B147" s="97" t="s">
        <v>725</v>
      </c>
      <c r="C147" s="97" t="s">
        <v>366</v>
      </c>
      <c r="D147" s="97" t="s">
        <v>125</v>
      </c>
      <c r="E147" s="97" t="s">
        <v>56</v>
      </c>
      <c r="F147" s="98">
        <v>8.05</v>
      </c>
      <c r="G147" s="98">
        <v>21</v>
      </c>
      <c r="H147" s="99">
        <v>85</v>
      </c>
      <c r="I147" s="98">
        <v>7.88</v>
      </c>
      <c r="J147" s="99">
        <v>62</v>
      </c>
      <c r="K147" s="97" t="s">
        <v>95</v>
      </c>
      <c r="L147" s="97" t="s">
        <v>56</v>
      </c>
      <c r="M147" s="98">
        <v>3025000</v>
      </c>
      <c r="N147" s="60"/>
    </row>
    <row r="148" spans="1:14" ht="15">
      <c r="A148" s="59">
        <v>141</v>
      </c>
      <c r="B148" s="97" t="s">
        <v>791</v>
      </c>
      <c r="C148" s="97" t="s">
        <v>792</v>
      </c>
      <c r="D148" s="97" t="s">
        <v>179</v>
      </c>
      <c r="E148" s="97" t="s">
        <v>56</v>
      </c>
      <c r="F148" s="98">
        <v>7.79</v>
      </c>
      <c r="G148" s="98">
        <v>21</v>
      </c>
      <c r="H148" s="99">
        <v>90</v>
      </c>
      <c r="I148" s="98">
        <v>7.46</v>
      </c>
      <c r="J148" s="99">
        <v>62</v>
      </c>
      <c r="K148" s="97" t="s">
        <v>105</v>
      </c>
      <c r="L148" s="97" t="s">
        <v>56</v>
      </c>
      <c r="M148" s="98">
        <v>2750000</v>
      </c>
      <c r="N148" s="60"/>
    </row>
    <row r="149" spans="1:14" ht="15">
      <c r="A149" s="59">
        <v>142</v>
      </c>
      <c r="B149" s="97" t="s">
        <v>670</v>
      </c>
      <c r="C149" s="97" t="s">
        <v>671</v>
      </c>
      <c r="D149" s="97" t="s">
        <v>210</v>
      </c>
      <c r="E149" s="97" t="s">
        <v>56</v>
      </c>
      <c r="F149" s="98">
        <v>8.15</v>
      </c>
      <c r="G149" s="98">
        <v>17</v>
      </c>
      <c r="H149" s="99">
        <v>85</v>
      </c>
      <c r="I149" s="98">
        <v>7.75</v>
      </c>
      <c r="J149" s="99">
        <v>59</v>
      </c>
      <c r="K149" s="97" t="s">
        <v>95</v>
      </c>
      <c r="L149" s="97" t="s">
        <v>56</v>
      </c>
      <c r="M149" s="98">
        <v>3025000</v>
      </c>
      <c r="N149" s="60"/>
    </row>
    <row r="150" spans="1:14" ht="15">
      <c r="A150" s="59">
        <v>143</v>
      </c>
      <c r="B150" s="97" t="s">
        <v>204</v>
      </c>
      <c r="C150" s="97" t="s">
        <v>796</v>
      </c>
      <c r="D150" s="97" t="s">
        <v>205</v>
      </c>
      <c r="E150" s="97" t="s">
        <v>56</v>
      </c>
      <c r="F150" s="98">
        <v>7.74</v>
      </c>
      <c r="G150" s="98">
        <v>17</v>
      </c>
      <c r="H150" s="99">
        <v>77</v>
      </c>
      <c r="I150" s="98">
        <v>7.88</v>
      </c>
      <c r="J150" s="99">
        <v>65</v>
      </c>
      <c r="K150" s="97" t="s">
        <v>105</v>
      </c>
      <c r="L150" s="97" t="s">
        <v>56</v>
      </c>
      <c r="M150" s="98">
        <v>2750000</v>
      </c>
      <c r="N150" s="60"/>
    </row>
    <row r="151" spans="1:14" ht="15">
      <c r="A151" s="59">
        <v>144</v>
      </c>
      <c r="B151" s="97" t="s">
        <v>206</v>
      </c>
      <c r="C151" s="97" t="s">
        <v>419</v>
      </c>
      <c r="D151" s="97" t="s">
        <v>207</v>
      </c>
      <c r="E151" s="97" t="s">
        <v>56</v>
      </c>
      <c r="F151" s="98">
        <v>8.03</v>
      </c>
      <c r="G151" s="98">
        <v>17</v>
      </c>
      <c r="H151" s="99">
        <v>85</v>
      </c>
      <c r="I151" s="98">
        <v>7.81</v>
      </c>
      <c r="J151" s="99">
        <v>62</v>
      </c>
      <c r="K151" s="97" t="s">
        <v>95</v>
      </c>
      <c r="L151" s="97" t="s">
        <v>56</v>
      </c>
      <c r="M151" s="98">
        <v>3025000</v>
      </c>
      <c r="N151" s="60"/>
    </row>
    <row r="152" spans="1:14" ht="15">
      <c r="A152" s="59">
        <v>145</v>
      </c>
      <c r="B152" s="97" t="s">
        <v>544</v>
      </c>
      <c r="C152" s="97" t="s">
        <v>543</v>
      </c>
      <c r="D152" s="97" t="s">
        <v>97</v>
      </c>
      <c r="E152" s="97" t="s">
        <v>57</v>
      </c>
      <c r="F152" s="98">
        <v>8.37</v>
      </c>
      <c r="G152" s="98">
        <v>23</v>
      </c>
      <c r="H152" s="99">
        <v>88</v>
      </c>
      <c r="I152" s="98">
        <v>8.2</v>
      </c>
      <c r="J152" s="99">
        <v>64</v>
      </c>
      <c r="K152" s="97" t="s">
        <v>95</v>
      </c>
      <c r="L152" s="97" t="s">
        <v>57</v>
      </c>
      <c r="M152" s="98">
        <v>3025000</v>
      </c>
      <c r="N152" s="60"/>
    </row>
    <row r="153" spans="1:14" ht="15">
      <c r="A153" s="59">
        <v>146</v>
      </c>
      <c r="B153" s="97" t="s">
        <v>208</v>
      </c>
      <c r="C153" s="97" t="s">
        <v>542</v>
      </c>
      <c r="D153" s="97" t="s">
        <v>142</v>
      </c>
      <c r="E153" s="97" t="s">
        <v>57</v>
      </c>
      <c r="F153" s="98">
        <v>8.29</v>
      </c>
      <c r="G153" s="98">
        <v>21</v>
      </c>
      <c r="H153" s="99">
        <v>88</v>
      </c>
      <c r="I153" s="98">
        <v>8.24</v>
      </c>
      <c r="J153" s="99">
        <v>70</v>
      </c>
      <c r="K153" s="97" t="s">
        <v>95</v>
      </c>
      <c r="L153" s="97" t="s">
        <v>57</v>
      </c>
      <c r="M153" s="98">
        <v>3025000</v>
      </c>
      <c r="N153" s="60"/>
    </row>
    <row r="154" spans="1:14" ht="15">
      <c r="A154" s="59">
        <v>147</v>
      </c>
      <c r="B154" s="97" t="s">
        <v>209</v>
      </c>
      <c r="C154" s="97" t="s">
        <v>368</v>
      </c>
      <c r="D154" s="97" t="s">
        <v>210</v>
      </c>
      <c r="E154" s="97" t="s">
        <v>58</v>
      </c>
      <c r="F154" s="98">
        <v>8.93</v>
      </c>
      <c r="G154" s="98">
        <v>21</v>
      </c>
      <c r="H154" s="99">
        <v>89</v>
      </c>
      <c r="I154" s="98">
        <v>8.49</v>
      </c>
      <c r="J154" s="99">
        <v>62</v>
      </c>
      <c r="K154" s="97" t="s">
        <v>95</v>
      </c>
      <c r="L154" s="97" t="s">
        <v>58</v>
      </c>
      <c r="M154" s="98">
        <v>3025000</v>
      </c>
      <c r="N154" s="60"/>
    </row>
    <row r="155" spans="1:14" ht="15">
      <c r="A155" s="59">
        <v>148</v>
      </c>
      <c r="B155" s="97" t="s">
        <v>532</v>
      </c>
      <c r="C155" s="97" t="s">
        <v>315</v>
      </c>
      <c r="D155" s="97" t="s">
        <v>533</v>
      </c>
      <c r="E155" s="97" t="s">
        <v>58</v>
      </c>
      <c r="F155" s="98">
        <v>8.39</v>
      </c>
      <c r="G155" s="98">
        <v>19</v>
      </c>
      <c r="H155" s="99">
        <v>85</v>
      </c>
      <c r="I155" s="98">
        <v>7.98</v>
      </c>
      <c r="J155" s="99">
        <v>67</v>
      </c>
      <c r="K155" s="97" t="s">
        <v>95</v>
      </c>
      <c r="L155" s="97" t="s">
        <v>58</v>
      </c>
      <c r="M155" s="98">
        <v>3025000</v>
      </c>
      <c r="N155" s="60"/>
    </row>
    <row r="156" spans="1:14" ht="15">
      <c r="A156" s="59">
        <v>149</v>
      </c>
      <c r="B156" s="97" t="s">
        <v>459</v>
      </c>
      <c r="C156" s="97" t="s">
        <v>460</v>
      </c>
      <c r="D156" s="97" t="s">
        <v>461</v>
      </c>
      <c r="E156" s="97" t="s">
        <v>58</v>
      </c>
      <c r="F156" s="98">
        <v>8.58</v>
      </c>
      <c r="G156" s="98">
        <v>19</v>
      </c>
      <c r="H156" s="99">
        <v>85</v>
      </c>
      <c r="I156" s="98">
        <v>7.95</v>
      </c>
      <c r="J156" s="99">
        <v>64</v>
      </c>
      <c r="K156" s="97" t="s">
        <v>95</v>
      </c>
      <c r="L156" s="97" t="s">
        <v>58</v>
      </c>
      <c r="M156" s="98">
        <v>3025000</v>
      </c>
      <c r="N156" s="60"/>
    </row>
    <row r="157" spans="1:14" ht="15">
      <c r="A157" s="59">
        <v>150</v>
      </c>
      <c r="B157" s="97" t="s">
        <v>111</v>
      </c>
      <c r="C157" s="97" t="s">
        <v>411</v>
      </c>
      <c r="D157" s="97" t="s">
        <v>112</v>
      </c>
      <c r="E157" s="97" t="s">
        <v>59</v>
      </c>
      <c r="F157" s="98">
        <v>8.07</v>
      </c>
      <c r="G157" s="98">
        <v>22</v>
      </c>
      <c r="H157" s="99">
        <v>88</v>
      </c>
      <c r="I157" s="98">
        <v>7.66</v>
      </c>
      <c r="J157" s="99">
        <v>64</v>
      </c>
      <c r="K157" s="97" t="s">
        <v>95</v>
      </c>
      <c r="L157" s="97" t="s">
        <v>59</v>
      </c>
      <c r="M157" s="98">
        <v>3025000</v>
      </c>
      <c r="N157" s="60"/>
    </row>
    <row r="158" spans="1:14" ht="15">
      <c r="A158" s="59">
        <v>151</v>
      </c>
      <c r="B158" s="97" t="s">
        <v>784</v>
      </c>
      <c r="C158" s="97" t="s">
        <v>785</v>
      </c>
      <c r="D158" s="97" t="s">
        <v>142</v>
      </c>
      <c r="E158" s="97" t="s">
        <v>59</v>
      </c>
      <c r="F158" s="98">
        <v>7.88</v>
      </c>
      <c r="G158" s="98">
        <v>16</v>
      </c>
      <c r="H158" s="99">
        <v>87</v>
      </c>
      <c r="I158" s="98">
        <v>6.99</v>
      </c>
      <c r="J158" s="99">
        <v>67</v>
      </c>
      <c r="K158" s="97" t="s">
        <v>105</v>
      </c>
      <c r="L158" s="97" t="s">
        <v>59</v>
      </c>
      <c r="M158" s="98">
        <v>2750000</v>
      </c>
      <c r="N158" s="60"/>
    </row>
    <row r="159" spans="1:14" ht="15">
      <c r="A159" s="59">
        <v>152</v>
      </c>
      <c r="B159" s="97" t="s">
        <v>114</v>
      </c>
      <c r="C159" s="97" t="s">
        <v>366</v>
      </c>
      <c r="D159" s="97" t="s">
        <v>115</v>
      </c>
      <c r="E159" s="97" t="s">
        <v>59</v>
      </c>
      <c r="F159" s="98">
        <v>7.89</v>
      </c>
      <c r="G159" s="98">
        <v>22</v>
      </c>
      <c r="H159" s="99">
        <v>83</v>
      </c>
      <c r="I159" s="98">
        <v>7.44</v>
      </c>
      <c r="J159" s="99">
        <v>64</v>
      </c>
      <c r="K159" s="97" t="s">
        <v>105</v>
      </c>
      <c r="L159" s="97" t="s">
        <v>59</v>
      </c>
      <c r="M159" s="98">
        <v>2750000</v>
      </c>
      <c r="N159" s="60"/>
    </row>
    <row r="160" spans="1:14" ht="15">
      <c r="A160" s="59">
        <v>153</v>
      </c>
      <c r="B160" s="97" t="s">
        <v>619</v>
      </c>
      <c r="C160" s="97" t="s">
        <v>620</v>
      </c>
      <c r="D160" s="97" t="s">
        <v>252</v>
      </c>
      <c r="E160" s="97" t="s">
        <v>60</v>
      </c>
      <c r="F160" s="98">
        <v>8.22</v>
      </c>
      <c r="G160" s="98">
        <v>18</v>
      </c>
      <c r="H160" s="99">
        <v>95</v>
      </c>
      <c r="I160" s="98">
        <v>7.53</v>
      </c>
      <c r="J160" s="99">
        <v>40</v>
      </c>
      <c r="K160" s="97" t="s">
        <v>95</v>
      </c>
      <c r="L160" s="97" t="s">
        <v>60</v>
      </c>
      <c r="M160" s="98">
        <v>3025000</v>
      </c>
      <c r="N160" s="60"/>
    </row>
    <row r="161" spans="1:14" ht="15">
      <c r="A161" s="59">
        <v>154</v>
      </c>
      <c r="B161" s="97" t="s">
        <v>156</v>
      </c>
      <c r="C161" s="97" t="s">
        <v>773</v>
      </c>
      <c r="D161" s="97" t="s">
        <v>157</v>
      </c>
      <c r="E161" s="97" t="s">
        <v>60</v>
      </c>
      <c r="F161" s="98">
        <v>7.95</v>
      </c>
      <c r="G161" s="98">
        <v>20</v>
      </c>
      <c r="H161" s="99">
        <v>80</v>
      </c>
      <c r="I161" s="98">
        <v>7.77</v>
      </c>
      <c r="J161" s="99">
        <v>64</v>
      </c>
      <c r="K161" s="97" t="s">
        <v>105</v>
      </c>
      <c r="L161" s="97" t="s">
        <v>60</v>
      </c>
      <c r="M161" s="98">
        <v>2750000</v>
      </c>
      <c r="N161" s="60"/>
    </row>
    <row r="162" spans="1:14" ht="15">
      <c r="A162" s="59">
        <v>155</v>
      </c>
      <c r="B162" s="97" t="s">
        <v>514</v>
      </c>
      <c r="C162" s="97" t="s">
        <v>515</v>
      </c>
      <c r="D162" s="97" t="s">
        <v>120</v>
      </c>
      <c r="E162" s="97" t="s">
        <v>60</v>
      </c>
      <c r="F162" s="98">
        <v>8.42</v>
      </c>
      <c r="G162" s="98">
        <v>18</v>
      </c>
      <c r="H162" s="99">
        <v>95</v>
      </c>
      <c r="I162" s="98">
        <v>7.72</v>
      </c>
      <c r="J162" s="99">
        <v>60</v>
      </c>
      <c r="K162" s="97" t="s">
        <v>95</v>
      </c>
      <c r="L162" s="97" t="s">
        <v>60</v>
      </c>
      <c r="M162" s="98">
        <v>3025000</v>
      </c>
      <c r="N162" s="60"/>
    </row>
    <row r="163" spans="1:14" ht="15">
      <c r="A163" s="59">
        <v>156</v>
      </c>
      <c r="B163" s="97" t="s">
        <v>176</v>
      </c>
      <c r="C163" s="97" t="s">
        <v>786</v>
      </c>
      <c r="D163" s="97" t="s">
        <v>116</v>
      </c>
      <c r="E163" s="97" t="s">
        <v>61</v>
      </c>
      <c r="F163" s="98">
        <v>7.87</v>
      </c>
      <c r="G163" s="98">
        <v>23</v>
      </c>
      <c r="H163" s="99">
        <v>82</v>
      </c>
      <c r="I163" s="98">
        <v>7.44</v>
      </c>
      <c r="J163" s="99">
        <v>64</v>
      </c>
      <c r="K163" s="97" t="s">
        <v>105</v>
      </c>
      <c r="L163" s="97" t="s">
        <v>61</v>
      </c>
      <c r="M163" s="98">
        <v>2750000</v>
      </c>
      <c r="N163" s="60"/>
    </row>
    <row r="164" spans="1:14" ht="15">
      <c r="A164" s="59">
        <v>157</v>
      </c>
      <c r="B164" s="97" t="s">
        <v>175</v>
      </c>
      <c r="C164" s="97" t="s">
        <v>717</v>
      </c>
      <c r="D164" s="97" t="s">
        <v>97</v>
      </c>
      <c r="E164" s="97" t="s">
        <v>61</v>
      </c>
      <c r="F164" s="98">
        <v>8.07</v>
      </c>
      <c r="G164" s="98">
        <v>23</v>
      </c>
      <c r="H164" s="99">
        <v>85</v>
      </c>
      <c r="I164" s="98">
        <v>7.74</v>
      </c>
      <c r="J164" s="99">
        <v>64</v>
      </c>
      <c r="K164" s="97" t="s">
        <v>95</v>
      </c>
      <c r="L164" s="97" t="s">
        <v>61</v>
      </c>
      <c r="M164" s="98">
        <v>3025000</v>
      </c>
      <c r="N164" s="60"/>
    </row>
    <row r="165" spans="1:14" ht="15">
      <c r="A165" s="59">
        <v>158</v>
      </c>
      <c r="B165" s="97" t="s">
        <v>180</v>
      </c>
      <c r="C165" s="97" t="s">
        <v>359</v>
      </c>
      <c r="D165" s="97" t="s">
        <v>168</v>
      </c>
      <c r="E165" s="97" t="s">
        <v>62</v>
      </c>
      <c r="F165" s="98">
        <v>9</v>
      </c>
      <c r="G165" s="98">
        <v>27</v>
      </c>
      <c r="H165" s="99">
        <v>95</v>
      </c>
      <c r="I165" s="98">
        <v>8.77</v>
      </c>
      <c r="J165" s="99">
        <v>67</v>
      </c>
      <c r="K165" s="97" t="s">
        <v>127</v>
      </c>
      <c r="L165" s="97" t="s">
        <v>62</v>
      </c>
      <c r="M165" s="98">
        <v>3325000</v>
      </c>
      <c r="N165" s="60"/>
    </row>
    <row r="166" spans="1:14" ht="15">
      <c r="A166" s="59">
        <v>159</v>
      </c>
      <c r="B166" s="97" t="s">
        <v>537</v>
      </c>
      <c r="C166" s="97" t="s">
        <v>538</v>
      </c>
      <c r="D166" s="97" t="s">
        <v>168</v>
      </c>
      <c r="E166" s="97" t="s">
        <v>62</v>
      </c>
      <c r="F166" s="98">
        <v>8.38</v>
      </c>
      <c r="G166" s="98">
        <v>17</v>
      </c>
      <c r="H166" s="99">
        <v>83</v>
      </c>
      <c r="I166" s="98">
        <v>7.39</v>
      </c>
      <c r="J166" s="99">
        <v>64</v>
      </c>
      <c r="K166" s="97" t="s">
        <v>95</v>
      </c>
      <c r="L166" s="97" t="s">
        <v>62</v>
      </c>
      <c r="M166" s="98">
        <v>3025000</v>
      </c>
      <c r="N166" s="60"/>
    </row>
    <row r="167" spans="1:14" ht="15">
      <c r="A167" s="59">
        <v>160</v>
      </c>
      <c r="B167" s="97" t="s">
        <v>777</v>
      </c>
      <c r="C167" s="97" t="s">
        <v>778</v>
      </c>
      <c r="D167" s="97" t="s">
        <v>474</v>
      </c>
      <c r="E167" s="97" t="s">
        <v>336</v>
      </c>
      <c r="F167" s="98">
        <v>7.92</v>
      </c>
      <c r="G167" s="98">
        <v>19</v>
      </c>
      <c r="H167" s="99">
        <v>74</v>
      </c>
      <c r="I167" s="98">
        <v>7.92</v>
      </c>
      <c r="J167" s="99">
        <v>19</v>
      </c>
      <c r="K167" s="97" t="s">
        <v>105</v>
      </c>
      <c r="L167" s="97" t="s">
        <v>336</v>
      </c>
      <c r="M167" s="98">
        <v>2750000</v>
      </c>
      <c r="N167" s="60"/>
    </row>
    <row r="168" spans="1:14" ht="15">
      <c r="A168" s="59">
        <v>161</v>
      </c>
      <c r="B168" s="97" t="s">
        <v>552</v>
      </c>
      <c r="C168" s="97" t="s">
        <v>553</v>
      </c>
      <c r="D168" s="97" t="s">
        <v>554</v>
      </c>
      <c r="E168" s="97" t="s">
        <v>336</v>
      </c>
      <c r="F168" s="98">
        <v>8.35</v>
      </c>
      <c r="G168" s="98">
        <v>23</v>
      </c>
      <c r="H168" s="99">
        <v>90</v>
      </c>
      <c r="I168" s="98">
        <v>8.35</v>
      </c>
      <c r="J168" s="99">
        <v>23</v>
      </c>
      <c r="K168" s="97" t="s">
        <v>95</v>
      </c>
      <c r="L168" s="97" t="s">
        <v>336</v>
      </c>
      <c r="M168" s="98">
        <v>3025000</v>
      </c>
      <c r="N168" s="60"/>
    </row>
    <row r="169" spans="1:14" ht="15">
      <c r="A169" s="59">
        <v>162</v>
      </c>
      <c r="B169" s="97" t="s">
        <v>637</v>
      </c>
      <c r="C169" s="97" t="s">
        <v>638</v>
      </c>
      <c r="D169" s="97" t="s">
        <v>639</v>
      </c>
      <c r="E169" s="97" t="s">
        <v>337</v>
      </c>
      <c r="F169" s="98">
        <v>8.19</v>
      </c>
      <c r="G169" s="98">
        <v>16</v>
      </c>
      <c r="H169" s="99">
        <v>80</v>
      </c>
      <c r="I169" s="98">
        <v>8.19</v>
      </c>
      <c r="J169" s="99">
        <v>16</v>
      </c>
      <c r="K169" s="97" t="s">
        <v>95</v>
      </c>
      <c r="L169" s="97" t="s">
        <v>337</v>
      </c>
      <c r="M169" s="98">
        <v>3025000</v>
      </c>
      <c r="N169" s="60"/>
    </row>
    <row r="170" spans="1:14" ht="15">
      <c r="A170" s="59">
        <v>163</v>
      </c>
      <c r="B170" s="97" t="s">
        <v>688</v>
      </c>
      <c r="C170" s="97" t="s">
        <v>689</v>
      </c>
      <c r="D170" s="97" t="s">
        <v>690</v>
      </c>
      <c r="E170" s="97" t="s">
        <v>337</v>
      </c>
      <c r="F170" s="98">
        <v>8.13</v>
      </c>
      <c r="G170" s="98">
        <v>20</v>
      </c>
      <c r="H170" s="99">
        <v>80</v>
      </c>
      <c r="I170" s="98">
        <v>8.13</v>
      </c>
      <c r="J170" s="99">
        <v>20</v>
      </c>
      <c r="K170" s="97" t="s">
        <v>95</v>
      </c>
      <c r="L170" s="97" t="s">
        <v>337</v>
      </c>
      <c r="M170" s="98">
        <v>3025000</v>
      </c>
      <c r="N170" s="60"/>
    </row>
    <row r="171" spans="1:14" ht="15">
      <c r="A171" s="59">
        <v>164</v>
      </c>
      <c r="B171" s="97" t="s">
        <v>626</v>
      </c>
      <c r="C171" s="97" t="s">
        <v>627</v>
      </c>
      <c r="D171" s="97" t="s">
        <v>628</v>
      </c>
      <c r="E171" s="97" t="s">
        <v>337</v>
      </c>
      <c r="F171" s="98">
        <v>8.2</v>
      </c>
      <c r="G171" s="98">
        <v>20</v>
      </c>
      <c r="H171" s="99">
        <v>89</v>
      </c>
      <c r="I171" s="98">
        <v>8.2</v>
      </c>
      <c r="J171" s="99">
        <v>20</v>
      </c>
      <c r="K171" s="97" t="s">
        <v>95</v>
      </c>
      <c r="L171" s="97" t="s">
        <v>337</v>
      </c>
      <c r="M171" s="98">
        <v>3025000</v>
      </c>
      <c r="N171" s="60"/>
    </row>
    <row r="172" spans="1:14" ht="15">
      <c r="A172" s="59">
        <v>165</v>
      </c>
      <c r="B172" s="97" t="s">
        <v>539</v>
      </c>
      <c r="C172" s="97" t="s">
        <v>540</v>
      </c>
      <c r="D172" s="97" t="s">
        <v>541</v>
      </c>
      <c r="E172" s="97" t="s">
        <v>337</v>
      </c>
      <c r="F172" s="98">
        <v>8.38</v>
      </c>
      <c r="G172" s="98">
        <v>16</v>
      </c>
      <c r="H172" s="99">
        <v>83</v>
      </c>
      <c r="I172" s="98">
        <v>8.38</v>
      </c>
      <c r="J172" s="99">
        <v>16</v>
      </c>
      <c r="K172" s="97" t="s">
        <v>95</v>
      </c>
      <c r="L172" s="97" t="s">
        <v>337</v>
      </c>
      <c r="M172" s="98">
        <v>3025000</v>
      </c>
      <c r="N172" s="60"/>
    </row>
    <row r="173" spans="1:14" ht="15">
      <c r="A173" s="59">
        <v>166</v>
      </c>
      <c r="B173" s="97" t="s">
        <v>700</v>
      </c>
      <c r="C173" s="97" t="s">
        <v>701</v>
      </c>
      <c r="D173" s="97" t="s">
        <v>702</v>
      </c>
      <c r="E173" s="97" t="s">
        <v>337</v>
      </c>
      <c r="F173" s="98">
        <v>8.1</v>
      </c>
      <c r="G173" s="98">
        <v>20</v>
      </c>
      <c r="H173" s="99">
        <v>81</v>
      </c>
      <c r="I173" s="98">
        <v>8.1</v>
      </c>
      <c r="J173" s="99">
        <v>20</v>
      </c>
      <c r="K173" s="97" t="s">
        <v>95</v>
      </c>
      <c r="L173" s="97" t="s">
        <v>337</v>
      </c>
      <c r="M173" s="98">
        <v>3025000</v>
      </c>
      <c r="N173" s="60"/>
    </row>
    <row r="174" spans="1:14" ht="15">
      <c r="A174" s="59">
        <v>167</v>
      </c>
      <c r="B174" s="97" t="s">
        <v>797</v>
      </c>
      <c r="C174" s="97" t="s">
        <v>798</v>
      </c>
      <c r="D174" s="97" t="s">
        <v>799</v>
      </c>
      <c r="E174" s="97" t="s">
        <v>338</v>
      </c>
      <c r="F174" s="98">
        <v>7.74</v>
      </c>
      <c r="G174" s="98">
        <v>23</v>
      </c>
      <c r="H174" s="99">
        <v>74</v>
      </c>
      <c r="I174" s="98">
        <v>7.74</v>
      </c>
      <c r="J174" s="99">
        <v>23</v>
      </c>
      <c r="K174" s="97" t="s">
        <v>105</v>
      </c>
      <c r="L174" s="97" t="s">
        <v>338</v>
      </c>
      <c r="M174" s="98">
        <v>2750000</v>
      </c>
      <c r="N174" s="60"/>
    </row>
    <row r="175" spans="1:14" ht="15">
      <c r="A175" s="59">
        <v>168</v>
      </c>
      <c r="B175" s="97" t="s">
        <v>753</v>
      </c>
      <c r="C175" s="97" t="s">
        <v>754</v>
      </c>
      <c r="D175" s="97" t="s">
        <v>755</v>
      </c>
      <c r="E175" s="97" t="s">
        <v>338</v>
      </c>
      <c r="F175" s="98">
        <v>8.07</v>
      </c>
      <c r="G175" s="98">
        <v>23</v>
      </c>
      <c r="H175" s="99">
        <v>76</v>
      </c>
      <c r="I175" s="98">
        <v>8.07</v>
      </c>
      <c r="J175" s="99">
        <v>23</v>
      </c>
      <c r="K175" s="97" t="s">
        <v>105</v>
      </c>
      <c r="L175" s="97" t="s">
        <v>338</v>
      </c>
      <c r="M175" s="98">
        <v>2750000</v>
      </c>
      <c r="N175" s="60"/>
    </row>
    <row r="176" spans="1:14" ht="15">
      <c r="A176" s="59">
        <v>169</v>
      </c>
      <c r="B176" s="97" t="s">
        <v>823</v>
      </c>
      <c r="C176" s="97" t="s">
        <v>824</v>
      </c>
      <c r="D176" s="97" t="s">
        <v>541</v>
      </c>
      <c r="E176" s="97" t="s">
        <v>338</v>
      </c>
      <c r="F176" s="98">
        <v>7.41</v>
      </c>
      <c r="G176" s="98">
        <v>23</v>
      </c>
      <c r="H176" s="99">
        <v>82</v>
      </c>
      <c r="I176" s="98">
        <v>7.41</v>
      </c>
      <c r="J176" s="99">
        <v>23</v>
      </c>
      <c r="K176" s="97" t="s">
        <v>105</v>
      </c>
      <c r="L176" s="97" t="s">
        <v>338</v>
      </c>
      <c r="M176" s="98">
        <v>2750000</v>
      </c>
      <c r="N176" s="60"/>
    </row>
    <row r="177" spans="1:14" ht="15">
      <c r="A177" s="59">
        <v>170</v>
      </c>
      <c r="B177" s="97" t="s">
        <v>685</v>
      </c>
      <c r="C177" s="97" t="s">
        <v>686</v>
      </c>
      <c r="D177" s="97" t="s">
        <v>687</v>
      </c>
      <c r="E177" s="97" t="s">
        <v>339</v>
      </c>
      <c r="F177" s="98">
        <v>8.13</v>
      </c>
      <c r="G177" s="98">
        <v>16</v>
      </c>
      <c r="H177" s="99">
        <v>85</v>
      </c>
      <c r="I177" s="98">
        <v>8.13</v>
      </c>
      <c r="J177" s="99">
        <v>16</v>
      </c>
      <c r="K177" s="97" t="s">
        <v>95</v>
      </c>
      <c r="L177" s="97" t="s">
        <v>339</v>
      </c>
      <c r="M177" s="98">
        <v>3025000</v>
      </c>
      <c r="N177" s="60"/>
    </row>
    <row r="178" spans="1:14" ht="15">
      <c r="A178" s="59">
        <v>171</v>
      </c>
      <c r="B178" s="97" t="s">
        <v>804</v>
      </c>
      <c r="C178" s="97" t="s">
        <v>494</v>
      </c>
      <c r="D178" s="97" t="s">
        <v>639</v>
      </c>
      <c r="E178" s="97" t="s">
        <v>339</v>
      </c>
      <c r="F178" s="98">
        <v>7.68</v>
      </c>
      <c r="G178" s="98">
        <v>20</v>
      </c>
      <c r="H178" s="99">
        <v>87</v>
      </c>
      <c r="I178" s="98">
        <v>7.68</v>
      </c>
      <c r="J178" s="99">
        <v>20</v>
      </c>
      <c r="K178" s="97" t="s">
        <v>105</v>
      </c>
      <c r="L178" s="97" t="s">
        <v>339</v>
      </c>
      <c r="M178" s="98">
        <v>2750000</v>
      </c>
      <c r="N178" s="60"/>
    </row>
    <row r="179" spans="1:14" ht="15">
      <c r="A179" s="59">
        <v>172</v>
      </c>
      <c r="B179" s="97" t="s">
        <v>793</v>
      </c>
      <c r="C179" s="97" t="s">
        <v>794</v>
      </c>
      <c r="D179" s="97" t="s">
        <v>795</v>
      </c>
      <c r="E179" s="97" t="s">
        <v>339</v>
      </c>
      <c r="F179" s="98">
        <v>7.75</v>
      </c>
      <c r="G179" s="98">
        <v>24</v>
      </c>
      <c r="H179" s="99">
        <v>77</v>
      </c>
      <c r="I179" s="98">
        <v>7.75</v>
      </c>
      <c r="J179" s="99">
        <v>24</v>
      </c>
      <c r="K179" s="97" t="s">
        <v>105</v>
      </c>
      <c r="L179" s="97" t="s">
        <v>339</v>
      </c>
      <c r="M179" s="98">
        <v>2750000</v>
      </c>
      <c r="N179" s="60"/>
    </row>
    <row r="180" spans="1:14" ht="15">
      <c r="A180" s="59">
        <v>173</v>
      </c>
      <c r="B180" s="97" t="s">
        <v>558</v>
      </c>
      <c r="C180" s="97" t="s">
        <v>559</v>
      </c>
      <c r="D180" s="97" t="s">
        <v>560</v>
      </c>
      <c r="E180" s="97" t="s">
        <v>339</v>
      </c>
      <c r="F180" s="98">
        <v>8.34</v>
      </c>
      <c r="G180" s="98">
        <v>16</v>
      </c>
      <c r="H180" s="99">
        <v>90</v>
      </c>
      <c r="I180" s="98">
        <v>8.34</v>
      </c>
      <c r="J180" s="99">
        <v>16</v>
      </c>
      <c r="K180" s="97" t="s">
        <v>95</v>
      </c>
      <c r="L180" s="97" t="s">
        <v>339</v>
      </c>
      <c r="M180" s="98">
        <v>3025000</v>
      </c>
      <c r="N180" s="60"/>
    </row>
    <row r="181" spans="1:14" ht="15">
      <c r="A181" s="59">
        <v>174</v>
      </c>
      <c r="B181" s="97" t="s">
        <v>813</v>
      </c>
      <c r="C181" s="97" t="s">
        <v>814</v>
      </c>
      <c r="D181" s="97" t="s">
        <v>815</v>
      </c>
      <c r="E181" s="97" t="s">
        <v>340</v>
      </c>
      <c r="F181" s="98">
        <v>7.56</v>
      </c>
      <c r="G181" s="98">
        <v>24</v>
      </c>
      <c r="H181" s="99">
        <v>77</v>
      </c>
      <c r="I181" s="98">
        <v>7.56</v>
      </c>
      <c r="J181" s="99">
        <v>24</v>
      </c>
      <c r="K181" s="97" t="s">
        <v>105</v>
      </c>
      <c r="L181" s="97" t="s">
        <v>340</v>
      </c>
      <c r="M181" s="98">
        <v>2750000</v>
      </c>
      <c r="N181" s="60"/>
    </row>
    <row r="182" spans="1:14" ht="15">
      <c r="A182" s="59">
        <v>175</v>
      </c>
      <c r="B182" s="97" t="s">
        <v>807</v>
      </c>
      <c r="C182" s="97" t="s">
        <v>808</v>
      </c>
      <c r="D182" s="97" t="s">
        <v>809</v>
      </c>
      <c r="E182" s="97" t="s">
        <v>340</v>
      </c>
      <c r="F182" s="98">
        <v>7.6</v>
      </c>
      <c r="G182" s="98">
        <v>20</v>
      </c>
      <c r="H182" s="99">
        <v>77</v>
      </c>
      <c r="I182" s="98">
        <v>7.6</v>
      </c>
      <c r="J182" s="99">
        <v>20</v>
      </c>
      <c r="K182" s="97" t="s">
        <v>105</v>
      </c>
      <c r="L182" s="97" t="s">
        <v>340</v>
      </c>
      <c r="M182" s="98">
        <v>2750000</v>
      </c>
      <c r="N182" s="60"/>
    </row>
    <row r="183" spans="1:14" ht="15">
      <c r="A183" s="59">
        <v>176</v>
      </c>
      <c r="B183" s="97" t="s">
        <v>801</v>
      </c>
      <c r="C183" s="97" t="s">
        <v>802</v>
      </c>
      <c r="D183" s="97" t="s">
        <v>803</v>
      </c>
      <c r="E183" s="97" t="s">
        <v>340</v>
      </c>
      <c r="F183" s="98">
        <v>7.7</v>
      </c>
      <c r="G183" s="98">
        <v>20</v>
      </c>
      <c r="H183" s="99">
        <v>73</v>
      </c>
      <c r="I183" s="98">
        <v>7.7</v>
      </c>
      <c r="J183" s="99">
        <v>20</v>
      </c>
      <c r="K183" s="97" t="s">
        <v>105</v>
      </c>
      <c r="L183" s="97" t="s">
        <v>340</v>
      </c>
      <c r="M183" s="98">
        <v>2750000</v>
      </c>
      <c r="N183" s="60"/>
    </row>
    <row r="184" spans="1:14" ht="15">
      <c r="A184" s="59">
        <v>177</v>
      </c>
      <c r="B184" s="97" t="s">
        <v>667</v>
      </c>
      <c r="C184" s="97" t="s">
        <v>668</v>
      </c>
      <c r="D184" s="97" t="s">
        <v>669</v>
      </c>
      <c r="E184" s="97" t="s">
        <v>342</v>
      </c>
      <c r="F184" s="98">
        <v>8.15</v>
      </c>
      <c r="G184" s="98">
        <v>23</v>
      </c>
      <c r="H184" s="99">
        <v>85</v>
      </c>
      <c r="I184" s="98">
        <v>8.15</v>
      </c>
      <c r="J184" s="99">
        <v>23</v>
      </c>
      <c r="K184" s="97" t="s">
        <v>95</v>
      </c>
      <c r="L184" s="97" t="s">
        <v>342</v>
      </c>
      <c r="M184" s="98">
        <v>3025000</v>
      </c>
      <c r="N184" s="60"/>
    </row>
    <row r="185" spans="1:14" ht="15">
      <c r="A185" s="59">
        <v>178</v>
      </c>
      <c r="B185" s="97" t="s">
        <v>493</v>
      </c>
      <c r="C185" s="97" t="s">
        <v>494</v>
      </c>
      <c r="D185" s="97" t="s">
        <v>495</v>
      </c>
      <c r="E185" s="97" t="s">
        <v>342</v>
      </c>
      <c r="F185" s="98">
        <v>8.48</v>
      </c>
      <c r="G185" s="98">
        <v>23</v>
      </c>
      <c r="H185" s="99">
        <v>85</v>
      </c>
      <c r="I185" s="98">
        <v>8.48</v>
      </c>
      <c r="J185" s="99">
        <v>23</v>
      </c>
      <c r="K185" s="97" t="s">
        <v>95</v>
      </c>
      <c r="L185" s="97" t="s">
        <v>342</v>
      </c>
      <c r="M185" s="98">
        <v>3025000</v>
      </c>
      <c r="N185" s="60"/>
    </row>
    <row r="186" spans="1:14" ht="15">
      <c r="A186" s="59">
        <v>179</v>
      </c>
      <c r="B186" s="97" t="s">
        <v>723</v>
      </c>
      <c r="C186" s="97" t="s">
        <v>724</v>
      </c>
      <c r="D186" s="97" t="s">
        <v>508</v>
      </c>
      <c r="E186" s="97" t="s">
        <v>343</v>
      </c>
      <c r="F186" s="98">
        <v>8.05</v>
      </c>
      <c r="G186" s="98">
        <v>20</v>
      </c>
      <c r="H186" s="99">
        <v>86</v>
      </c>
      <c r="I186" s="98">
        <v>8.05</v>
      </c>
      <c r="J186" s="99">
        <v>20</v>
      </c>
      <c r="K186" s="97" t="s">
        <v>95</v>
      </c>
      <c r="L186" s="97" t="s">
        <v>343</v>
      </c>
      <c r="M186" s="98">
        <v>3025000</v>
      </c>
      <c r="N186" s="60"/>
    </row>
    <row r="187" spans="1:14" ht="15">
      <c r="A187" s="59">
        <v>180</v>
      </c>
      <c r="B187" s="97" t="s">
        <v>678</v>
      </c>
      <c r="C187" s="97" t="s">
        <v>679</v>
      </c>
      <c r="D187" s="97" t="s">
        <v>680</v>
      </c>
      <c r="E187" s="97" t="s">
        <v>343</v>
      </c>
      <c r="F187" s="98">
        <v>8.13</v>
      </c>
      <c r="G187" s="98">
        <v>20</v>
      </c>
      <c r="H187" s="99">
        <v>88</v>
      </c>
      <c r="I187" s="98">
        <v>8.13</v>
      </c>
      <c r="J187" s="99">
        <v>20</v>
      </c>
      <c r="K187" s="97" t="s">
        <v>95</v>
      </c>
      <c r="L187" s="97" t="s">
        <v>343</v>
      </c>
      <c r="M187" s="98">
        <v>3025000</v>
      </c>
      <c r="N187" s="60"/>
    </row>
    <row r="188" spans="1:14" ht="15">
      <c r="A188" s="59">
        <v>181</v>
      </c>
      <c r="B188" s="97" t="s">
        <v>719</v>
      </c>
      <c r="C188" s="97" t="s">
        <v>473</v>
      </c>
      <c r="D188" s="97" t="s">
        <v>720</v>
      </c>
      <c r="E188" s="97" t="s">
        <v>343</v>
      </c>
      <c r="F188" s="98">
        <v>8.05</v>
      </c>
      <c r="G188" s="98">
        <v>20</v>
      </c>
      <c r="H188" s="99">
        <v>95</v>
      </c>
      <c r="I188" s="98">
        <v>8.05</v>
      </c>
      <c r="J188" s="99">
        <v>20</v>
      </c>
      <c r="K188" s="97" t="s">
        <v>95</v>
      </c>
      <c r="L188" s="97" t="s">
        <v>343</v>
      </c>
      <c r="M188" s="98">
        <v>3025000</v>
      </c>
      <c r="N188" s="60"/>
    </row>
    <row r="189" spans="1:14" ht="15">
      <c r="A189" s="59">
        <v>182</v>
      </c>
      <c r="B189" s="97" t="s">
        <v>715</v>
      </c>
      <c r="C189" s="97" t="s">
        <v>494</v>
      </c>
      <c r="D189" s="97" t="s">
        <v>716</v>
      </c>
      <c r="E189" s="97" t="s">
        <v>343</v>
      </c>
      <c r="F189" s="98">
        <v>8.08</v>
      </c>
      <c r="G189" s="98">
        <v>24</v>
      </c>
      <c r="H189" s="99">
        <v>80</v>
      </c>
      <c r="I189" s="98">
        <v>8.08</v>
      </c>
      <c r="J189" s="99">
        <v>24</v>
      </c>
      <c r="K189" s="97" t="s">
        <v>95</v>
      </c>
      <c r="L189" s="97" t="s">
        <v>343</v>
      </c>
      <c r="M189" s="98">
        <v>3025000</v>
      </c>
      <c r="N189" s="60"/>
    </row>
    <row r="190" spans="1:14" ht="15">
      <c r="A190" s="59">
        <v>183</v>
      </c>
      <c r="B190" s="97" t="s">
        <v>691</v>
      </c>
      <c r="C190" s="97" t="s">
        <v>692</v>
      </c>
      <c r="D190" s="97" t="s">
        <v>560</v>
      </c>
      <c r="E190" s="97" t="s">
        <v>343</v>
      </c>
      <c r="F190" s="98">
        <v>8.13</v>
      </c>
      <c r="G190" s="98">
        <v>20</v>
      </c>
      <c r="H190" s="99">
        <v>80</v>
      </c>
      <c r="I190" s="98">
        <v>8.13</v>
      </c>
      <c r="J190" s="99">
        <v>20</v>
      </c>
      <c r="K190" s="97" t="s">
        <v>95</v>
      </c>
      <c r="L190" s="97" t="s">
        <v>343</v>
      </c>
      <c r="M190" s="98">
        <v>3025000</v>
      </c>
      <c r="N190" s="60"/>
    </row>
    <row r="191" spans="1:14" ht="15">
      <c r="A191" s="59">
        <v>184</v>
      </c>
      <c r="B191" s="97" t="s">
        <v>519</v>
      </c>
      <c r="C191" s="97" t="s">
        <v>520</v>
      </c>
      <c r="D191" s="97" t="s">
        <v>521</v>
      </c>
      <c r="E191" s="97" t="s">
        <v>345</v>
      </c>
      <c r="F191" s="98">
        <v>8.42</v>
      </c>
      <c r="G191" s="98">
        <v>19</v>
      </c>
      <c r="H191" s="99">
        <v>81</v>
      </c>
      <c r="I191" s="98">
        <v>8.42</v>
      </c>
      <c r="J191" s="99">
        <v>19</v>
      </c>
      <c r="K191" s="97" t="s">
        <v>95</v>
      </c>
      <c r="L191" s="97" t="s">
        <v>345</v>
      </c>
      <c r="M191" s="98">
        <v>3025000</v>
      </c>
      <c r="N191" s="60"/>
    </row>
    <row r="192" spans="1:14" ht="15">
      <c r="A192" s="59">
        <v>185</v>
      </c>
      <c r="B192" s="97" t="s">
        <v>606</v>
      </c>
      <c r="C192" s="97" t="s">
        <v>607</v>
      </c>
      <c r="D192" s="97" t="s">
        <v>608</v>
      </c>
      <c r="E192" s="97" t="s">
        <v>345</v>
      </c>
      <c r="F192" s="98">
        <v>8.24</v>
      </c>
      <c r="G192" s="98">
        <v>23</v>
      </c>
      <c r="H192" s="99">
        <v>90</v>
      </c>
      <c r="I192" s="98">
        <v>8.24</v>
      </c>
      <c r="J192" s="99">
        <v>23</v>
      </c>
      <c r="K192" s="97" t="s">
        <v>95</v>
      </c>
      <c r="L192" s="97" t="s">
        <v>345</v>
      </c>
      <c r="M192" s="98">
        <v>3025000</v>
      </c>
      <c r="N192" s="60"/>
    </row>
    <row r="193" spans="1:14" ht="15">
      <c r="A193" s="59">
        <v>186</v>
      </c>
      <c r="B193" s="97" t="s">
        <v>787</v>
      </c>
      <c r="C193" s="97" t="s">
        <v>559</v>
      </c>
      <c r="D193" s="97" t="s">
        <v>602</v>
      </c>
      <c r="E193" s="97" t="s">
        <v>345</v>
      </c>
      <c r="F193" s="98">
        <v>7.85</v>
      </c>
      <c r="G193" s="98">
        <v>27</v>
      </c>
      <c r="H193" s="99">
        <v>80</v>
      </c>
      <c r="I193" s="98">
        <v>7.85</v>
      </c>
      <c r="J193" s="99">
        <v>27</v>
      </c>
      <c r="K193" s="97" t="s">
        <v>105</v>
      </c>
      <c r="L193" s="97" t="s">
        <v>345</v>
      </c>
      <c r="M193" s="98">
        <v>2750000</v>
      </c>
      <c r="N193" s="60"/>
    </row>
    <row r="194" spans="1:14" ht="15">
      <c r="A194" s="59">
        <v>187</v>
      </c>
      <c r="B194" s="97" t="s">
        <v>506</v>
      </c>
      <c r="C194" s="97" t="s">
        <v>507</v>
      </c>
      <c r="D194" s="97" t="s">
        <v>508</v>
      </c>
      <c r="E194" s="97" t="s">
        <v>346</v>
      </c>
      <c r="F194" s="98">
        <v>8.44</v>
      </c>
      <c r="G194" s="98">
        <v>16</v>
      </c>
      <c r="H194" s="99">
        <v>85</v>
      </c>
      <c r="I194" s="98">
        <v>8.44</v>
      </c>
      <c r="J194" s="99">
        <v>16</v>
      </c>
      <c r="K194" s="97" t="s">
        <v>95</v>
      </c>
      <c r="L194" s="97" t="s">
        <v>346</v>
      </c>
      <c r="M194" s="98">
        <v>3025000</v>
      </c>
      <c r="N194" s="60"/>
    </row>
    <row r="195" spans="1:14" ht="15">
      <c r="A195" s="59">
        <v>188</v>
      </c>
      <c r="B195" s="97" t="s">
        <v>472</v>
      </c>
      <c r="C195" s="97" t="s">
        <v>473</v>
      </c>
      <c r="D195" s="97" t="s">
        <v>474</v>
      </c>
      <c r="E195" s="97" t="s">
        <v>346</v>
      </c>
      <c r="F195" s="98">
        <v>8.55</v>
      </c>
      <c r="G195" s="98">
        <v>20</v>
      </c>
      <c r="H195" s="99">
        <v>80</v>
      </c>
      <c r="I195" s="98">
        <v>8.55</v>
      </c>
      <c r="J195" s="99">
        <v>20</v>
      </c>
      <c r="K195" s="97" t="s">
        <v>95</v>
      </c>
      <c r="L195" s="97" t="s">
        <v>346</v>
      </c>
      <c r="M195" s="98">
        <v>3025000</v>
      </c>
      <c r="N195" s="60"/>
    </row>
    <row r="196" spans="1:14" ht="15">
      <c r="A196" s="59">
        <v>189</v>
      </c>
      <c r="B196" s="97" t="s">
        <v>436</v>
      </c>
      <c r="C196" s="97" t="s">
        <v>437</v>
      </c>
      <c r="D196" s="97" t="s">
        <v>438</v>
      </c>
      <c r="E196" s="97" t="s">
        <v>346</v>
      </c>
      <c r="F196" s="98">
        <v>8.66</v>
      </c>
      <c r="G196" s="98">
        <v>16</v>
      </c>
      <c r="H196" s="99">
        <v>80</v>
      </c>
      <c r="I196" s="98">
        <v>8.66</v>
      </c>
      <c r="J196" s="99">
        <v>16</v>
      </c>
      <c r="K196" s="97" t="s">
        <v>95</v>
      </c>
      <c r="L196" s="97" t="s">
        <v>346</v>
      </c>
      <c r="M196" s="98">
        <v>3025000</v>
      </c>
      <c r="N196" s="60"/>
    </row>
    <row r="197" spans="1:14" ht="15">
      <c r="A197" s="59">
        <v>190</v>
      </c>
      <c r="B197" s="97" t="s">
        <v>810</v>
      </c>
      <c r="C197" s="97" t="s">
        <v>811</v>
      </c>
      <c r="D197" s="97" t="s">
        <v>812</v>
      </c>
      <c r="E197" s="97" t="s">
        <v>347</v>
      </c>
      <c r="F197" s="98">
        <v>7.58</v>
      </c>
      <c r="G197" s="98">
        <v>20</v>
      </c>
      <c r="H197" s="99">
        <v>87</v>
      </c>
      <c r="I197" s="98">
        <v>7.58</v>
      </c>
      <c r="J197" s="99">
        <v>20</v>
      </c>
      <c r="K197" s="97" t="s">
        <v>105</v>
      </c>
      <c r="L197" s="97" t="s">
        <v>347</v>
      </c>
      <c r="M197" s="98">
        <v>2750000</v>
      </c>
      <c r="N197" s="60"/>
    </row>
    <row r="198" spans="1:14" ht="15">
      <c r="A198" s="59">
        <v>191</v>
      </c>
      <c r="B198" s="97" t="s">
        <v>818</v>
      </c>
      <c r="C198" s="97" t="s">
        <v>819</v>
      </c>
      <c r="D198" s="97" t="s">
        <v>820</v>
      </c>
      <c r="E198" s="97" t="s">
        <v>347</v>
      </c>
      <c r="F198" s="98">
        <v>7.43</v>
      </c>
      <c r="G198" s="98">
        <v>20</v>
      </c>
      <c r="H198" s="99">
        <v>82</v>
      </c>
      <c r="I198" s="98">
        <v>7.43</v>
      </c>
      <c r="J198" s="99">
        <v>20</v>
      </c>
      <c r="K198" s="97" t="s">
        <v>105</v>
      </c>
      <c r="L198" s="97" t="s">
        <v>347</v>
      </c>
      <c r="M198" s="98">
        <v>2750000</v>
      </c>
      <c r="N198" s="60"/>
    </row>
    <row r="199" spans="1:14" ht="15">
      <c r="A199" s="59">
        <v>192</v>
      </c>
      <c r="B199" s="97" t="s">
        <v>623</v>
      </c>
      <c r="C199" s="97" t="s">
        <v>624</v>
      </c>
      <c r="D199" s="97" t="s">
        <v>625</v>
      </c>
      <c r="E199" s="97" t="s">
        <v>348</v>
      </c>
      <c r="F199" s="98">
        <v>8.21</v>
      </c>
      <c r="G199" s="98">
        <v>19</v>
      </c>
      <c r="H199" s="99">
        <v>85</v>
      </c>
      <c r="I199" s="98">
        <v>8.21</v>
      </c>
      <c r="J199" s="99">
        <v>19</v>
      </c>
      <c r="K199" s="97" t="s">
        <v>95</v>
      </c>
      <c r="L199" s="97" t="s">
        <v>348</v>
      </c>
      <c r="M199" s="98">
        <v>3025000</v>
      </c>
      <c r="N199" s="60"/>
    </row>
    <row r="200" spans="1:14" ht="15">
      <c r="A200" s="59">
        <v>193</v>
      </c>
      <c r="B200" s="97" t="s">
        <v>774</v>
      </c>
      <c r="C200" s="97" t="s">
        <v>775</v>
      </c>
      <c r="D200" s="97" t="s">
        <v>776</v>
      </c>
      <c r="E200" s="97" t="s">
        <v>348</v>
      </c>
      <c r="F200" s="98">
        <v>7.95</v>
      </c>
      <c r="G200" s="98">
        <v>19</v>
      </c>
      <c r="H200" s="99">
        <v>73</v>
      </c>
      <c r="I200" s="98">
        <v>7.95</v>
      </c>
      <c r="J200" s="99">
        <v>19</v>
      </c>
      <c r="K200" s="97" t="s">
        <v>105</v>
      </c>
      <c r="L200" s="97" t="s">
        <v>348</v>
      </c>
      <c r="M200" s="98">
        <v>2750000</v>
      </c>
      <c r="N200" s="60"/>
    </row>
    <row r="201" spans="1:14" ht="15">
      <c r="A201" s="59">
        <v>194</v>
      </c>
      <c r="B201" s="97" t="s">
        <v>764</v>
      </c>
      <c r="C201" s="97" t="s">
        <v>765</v>
      </c>
      <c r="D201" s="97" t="s">
        <v>766</v>
      </c>
      <c r="E201" s="97" t="s">
        <v>350</v>
      </c>
      <c r="F201" s="98">
        <v>7.96</v>
      </c>
      <c r="G201" s="98">
        <v>26</v>
      </c>
      <c r="H201" s="99">
        <v>82</v>
      </c>
      <c r="I201" s="98">
        <v>7.96</v>
      </c>
      <c r="J201" s="99">
        <v>26</v>
      </c>
      <c r="K201" s="97" t="s">
        <v>105</v>
      </c>
      <c r="L201" s="97" t="s">
        <v>350</v>
      </c>
      <c r="M201" s="98">
        <v>2750000</v>
      </c>
      <c r="N201" s="60"/>
    </row>
    <row r="202" spans="1:14" ht="15">
      <c r="A202" s="59">
        <v>195</v>
      </c>
      <c r="B202" s="97" t="s">
        <v>591</v>
      </c>
      <c r="C202" s="97" t="s">
        <v>592</v>
      </c>
      <c r="D202" s="97" t="s">
        <v>593</v>
      </c>
      <c r="E202" s="97" t="s">
        <v>350</v>
      </c>
      <c r="F202" s="98">
        <v>8.27</v>
      </c>
      <c r="G202" s="98">
        <v>22</v>
      </c>
      <c r="H202" s="99">
        <v>80</v>
      </c>
      <c r="I202" s="98">
        <v>8.27</v>
      </c>
      <c r="J202" s="99">
        <v>22</v>
      </c>
      <c r="K202" s="97" t="s">
        <v>95</v>
      </c>
      <c r="L202" s="97" t="s">
        <v>350</v>
      </c>
      <c r="M202" s="98">
        <v>3025000</v>
      </c>
      <c r="N202" s="60"/>
    </row>
    <row r="203" spans="1:14" ht="15">
      <c r="A203" s="59">
        <v>196</v>
      </c>
      <c r="B203" s="97" t="s">
        <v>757</v>
      </c>
      <c r="C203" s="97" t="s">
        <v>758</v>
      </c>
      <c r="D203" s="97" t="s">
        <v>759</v>
      </c>
      <c r="E203" s="97" t="s">
        <v>350</v>
      </c>
      <c r="F203" s="98">
        <v>7.98</v>
      </c>
      <c r="G203" s="98">
        <v>22</v>
      </c>
      <c r="H203" s="99">
        <v>82</v>
      </c>
      <c r="I203" s="98">
        <v>7.98</v>
      </c>
      <c r="J203" s="99">
        <v>22</v>
      </c>
      <c r="K203" s="97" t="s">
        <v>105</v>
      </c>
      <c r="L203" s="97" t="s">
        <v>350</v>
      </c>
      <c r="M203" s="98">
        <v>2750000</v>
      </c>
      <c r="N203" s="60"/>
    </row>
    <row r="204" spans="1:14" ht="15">
      <c r="A204" s="59">
        <v>197</v>
      </c>
      <c r="B204" s="97" t="s">
        <v>767</v>
      </c>
      <c r="C204" s="97" t="s">
        <v>768</v>
      </c>
      <c r="D204" s="97" t="s">
        <v>769</v>
      </c>
      <c r="E204" s="97" t="s">
        <v>350</v>
      </c>
      <c r="F204" s="98">
        <v>7.96</v>
      </c>
      <c r="G204" s="98">
        <v>26</v>
      </c>
      <c r="H204" s="99">
        <v>77</v>
      </c>
      <c r="I204" s="98">
        <v>7.96</v>
      </c>
      <c r="J204" s="99">
        <v>26</v>
      </c>
      <c r="K204" s="97" t="s">
        <v>105</v>
      </c>
      <c r="L204" s="97" t="s">
        <v>350</v>
      </c>
      <c r="M204" s="98">
        <v>2750000</v>
      </c>
      <c r="N204" s="60"/>
    </row>
    <row r="205" spans="1:14" ht="15">
      <c r="A205" s="59">
        <v>198</v>
      </c>
      <c r="B205" s="97" t="s">
        <v>747</v>
      </c>
      <c r="C205" s="97" t="s">
        <v>748</v>
      </c>
      <c r="D205" s="97" t="s">
        <v>749</v>
      </c>
      <c r="E205" s="97" t="s">
        <v>351</v>
      </c>
      <c r="F205" s="98">
        <v>8</v>
      </c>
      <c r="G205" s="98">
        <v>18</v>
      </c>
      <c r="H205" s="99">
        <v>81</v>
      </c>
      <c r="I205" s="98">
        <v>8</v>
      </c>
      <c r="J205" s="99">
        <v>18</v>
      </c>
      <c r="K205" s="97" t="s">
        <v>95</v>
      </c>
      <c r="L205" s="97" t="s">
        <v>351</v>
      </c>
      <c r="M205" s="98">
        <v>3025000</v>
      </c>
      <c r="N205" s="60"/>
    </row>
    <row r="206" spans="1:14" ht="15">
      <c r="A206" s="59">
        <v>199</v>
      </c>
      <c r="B206" s="97" t="s">
        <v>750</v>
      </c>
      <c r="C206" s="97" t="s">
        <v>751</v>
      </c>
      <c r="D206" s="97" t="s">
        <v>752</v>
      </c>
      <c r="E206" s="97" t="s">
        <v>351</v>
      </c>
      <c r="F206" s="98">
        <v>8</v>
      </c>
      <c r="G206" s="98">
        <v>18</v>
      </c>
      <c r="H206" s="99">
        <v>81</v>
      </c>
      <c r="I206" s="98">
        <v>8</v>
      </c>
      <c r="J206" s="99">
        <v>18</v>
      </c>
      <c r="K206" s="97" t="s">
        <v>95</v>
      </c>
      <c r="L206" s="97" t="s">
        <v>351</v>
      </c>
      <c r="M206" s="98">
        <v>3025000</v>
      </c>
      <c r="N206" s="60"/>
    </row>
    <row r="207" spans="1:14" ht="15">
      <c r="A207" s="59">
        <v>200</v>
      </c>
      <c r="B207" s="97" t="s">
        <v>642</v>
      </c>
      <c r="C207" s="97" t="s">
        <v>643</v>
      </c>
      <c r="D207" s="97" t="s">
        <v>644</v>
      </c>
      <c r="E207" s="97" t="s">
        <v>351</v>
      </c>
      <c r="F207" s="98">
        <v>8.18</v>
      </c>
      <c r="G207" s="98">
        <v>22</v>
      </c>
      <c r="H207" s="99">
        <v>89</v>
      </c>
      <c r="I207" s="98">
        <v>8.18</v>
      </c>
      <c r="J207" s="99">
        <v>22</v>
      </c>
      <c r="K207" s="97" t="s">
        <v>95</v>
      </c>
      <c r="L207" s="97" t="s">
        <v>351</v>
      </c>
      <c r="M207" s="98">
        <v>3025000</v>
      </c>
      <c r="N207" s="60"/>
    </row>
    <row r="208" spans="1:14" ht="15">
      <c r="A208" s="59">
        <v>201</v>
      </c>
      <c r="B208" s="97" t="s">
        <v>761</v>
      </c>
      <c r="C208" s="97" t="s">
        <v>762</v>
      </c>
      <c r="D208" s="97" t="s">
        <v>763</v>
      </c>
      <c r="E208" s="97" t="s">
        <v>352</v>
      </c>
      <c r="F208" s="98">
        <v>7.97</v>
      </c>
      <c r="G208" s="98">
        <v>16</v>
      </c>
      <c r="H208" s="99">
        <v>82</v>
      </c>
      <c r="I208" s="98">
        <v>7.97</v>
      </c>
      <c r="J208" s="99">
        <v>16</v>
      </c>
      <c r="K208" s="97" t="s">
        <v>105</v>
      </c>
      <c r="L208" s="97" t="s">
        <v>352</v>
      </c>
      <c r="M208" s="98">
        <v>2750000</v>
      </c>
      <c r="N208" s="60"/>
    </row>
    <row r="209" spans="1:14" ht="15">
      <c r="A209" s="59">
        <v>202</v>
      </c>
      <c r="B209" s="97" t="s">
        <v>660</v>
      </c>
      <c r="C209" s="97" t="s">
        <v>661</v>
      </c>
      <c r="D209" s="97" t="s">
        <v>662</v>
      </c>
      <c r="E209" s="97" t="s">
        <v>352</v>
      </c>
      <c r="F209" s="98">
        <v>8.16</v>
      </c>
      <c r="G209" s="98">
        <v>16</v>
      </c>
      <c r="H209" s="99">
        <v>85</v>
      </c>
      <c r="I209" s="98">
        <v>8.16</v>
      </c>
      <c r="J209" s="99">
        <v>16</v>
      </c>
      <c r="K209" s="97" t="s">
        <v>95</v>
      </c>
      <c r="L209" s="97" t="s">
        <v>352</v>
      </c>
      <c r="M209" s="98">
        <v>3025000</v>
      </c>
      <c r="N209" s="60"/>
    </row>
    <row r="210" spans="1:14" ht="15">
      <c r="A210" s="59">
        <v>203</v>
      </c>
      <c r="B210" s="97" t="s">
        <v>779</v>
      </c>
      <c r="C210" s="97" t="s">
        <v>780</v>
      </c>
      <c r="D210" s="97" t="s">
        <v>781</v>
      </c>
      <c r="E210" s="97" t="s">
        <v>352</v>
      </c>
      <c r="F210" s="98">
        <v>7.91</v>
      </c>
      <c r="G210" s="98">
        <v>16</v>
      </c>
      <c r="H210" s="99">
        <v>77</v>
      </c>
      <c r="I210" s="98">
        <v>7.91</v>
      </c>
      <c r="J210" s="99">
        <v>16</v>
      </c>
      <c r="K210" s="97" t="s">
        <v>105</v>
      </c>
      <c r="L210" s="97" t="s">
        <v>352</v>
      </c>
      <c r="M210" s="98">
        <v>2750000</v>
      </c>
      <c r="N210" s="60"/>
    </row>
    <row r="211" spans="1:14" ht="15">
      <c r="A211" s="59">
        <v>204</v>
      </c>
      <c r="B211" s="97" t="s">
        <v>733</v>
      </c>
      <c r="C211" s="97" t="s">
        <v>734</v>
      </c>
      <c r="D211" s="97" t="s">
        <v>508</v>
      </c>
      <c r="E211" s="97" t="s">
        <v>353</v>
      </c>
      <c r="F211" s="98">
        <v>8.03</v>
      </c>
      <c r="G211" s="98">
        <v>15</v>
      </c>
      <c r="H211" s="99">
        <v>88</v>
      </c>
      <c r="I211" s="98">
        <v>8.03</v>
      </c>
      <c r="J211" s="99">
        <v>15</v>
      </c>
      <c r="K211" s="97" t="s">
        <v>95</v>
      </c>
      <c r="L211" s="97" t="s">
        <v>353</v>
      </c>
      <c r="M211" s="98">
        <v>3025000</v>
      </c>
      <c r="N211" s="60"/>
    </row>
    <row r="212" spans="1:14" ht="15">
      <c r="A212" s="59">
        <v>205</v>
      </c>
      <c r="B212" s="97" t="s">
        <v>600</v>
      </c>
      <c r="C212" s="97" t="s">
        <v>601</v>
      </c>
      <c r="D212" s="97" t="s">
        <v>602</v>
      </c>
      <c r="E212" s="97" t="s">
        <v>353</v>
      </c>
      <c r="F212" s="98">
        <v>8.26</v>
      </c>
      <c r="G212" s="98">
        <v>19</v>
      </c>
      <c r="H212" s="99">
        <v>83</v>
      </c>
      <c r="I212" s="98">
        <v>8.26</v>
      </c>
      <c r="J212" s="99">
        <v>19</v>
      </c>
      <c r="K212" s="97" t="s">
        <v>95</v>
      </c>
      <c r="L212" s="97" t="s">
        <v>353</v>
      </c>
      <c r="M212" s="98">
        <v>3025000</v>
      </c>
      <c r="N212" s="60"/>
    </row>
    <row r="213" spans="1:14" ht="15">
      <c r="A213" s="59">
        <v>206</v>
      </c>
      <c r="B213" s="97" t="s">
        <v>718</v>
      </c>
      <c r="C213" s="97" t="s">
        <v>601</v>
      </c>
      <c r="D213" s="97" t="s">
        <v>438</v>
      </c>
      <c r="E213" s="97" t="s">
        <v>353</v>
      </c>
      <c r="F213" s="98">
        <v>8.07</v>
      </c>
      <c r="G213" s="98">
        <v>15</v>
      </c>
      <c r="H213" s="99">
        <v>85</v>
      </c>
      <c r="I213" s="98">
        <v>8.07</v>
      </c>
      <c r="J213" s="99">
        <v>15</v>
      </c>
      <c r="K213" s="97" t="s">
        <v>95</v>
      </c>
      <c r="L213" s="97" t="s">
        <v>353</v>
      </c>
      <c r="M213" s="98">
        <v>3025000</v>
      </c>
      <c r="N213" s="60"/>
    </row>
    <row r="214" spans="2:14" ht="22.5" customHeight="1">
      <c r="B214" s="62" t="s">
        <v>71</v>
      </c>
      <c r="C214" s="48" t="str">
        <f>MAX(A8:A213)&amp;" SV"</f>
        <v>206 SV</v>
      </c>
      <c r="D214" s="62"/>
      <c r="E214" s="62"/>
      <c r="F214" s="62"/>
      <c r="G214" s="62"/>
      <c r="H214" s="62"/>
      <c r="I214" s="62"/>
      <c r="J214" s="62"/>
      <c r="K214" s="66"/>
      <c r="L214" s="62"/>
      <c r="M214" s="63">
        <f>SUM(M8:M213)</f>
        <v>613900000</v>
      </c>
      <c r="N214" s="62"/>
    </row>
    <row r="215" spans="1:14" ht="15">
      <c r="A215" s="42"/>
      <c r="B215" s="42"/>
      <c r="C215" s="42"/>
      <c r="D215" s="46"/>
      <c r="E215" s="42"/>
      <c r="F215" s="41"/>
      <c r="G215" s="51"/>
      <c r="H215" s="57"/>
      <c r="I215" s="57"/>
      <c r="J215" s="57"/>
      <c r="K215" s="49"/>
      <c r="L215" s="62"/>
      <c r="M215" s="64"/>
      <c r="N215" s="39" t="s">
        <v>982</v>
      </c>
    </row>
    <row r="216" spans="1:14" ht="15.75">
      <c r="A216" s="42"/>
      <c r="B216" s="42"/>
      <c r="C216" s="43"/>
      <c r="D216" s="42"/>
      <c r="E216" s="47"/>
      <c r="F216" s="41"/>
      <c r="G216" s="51"/>
      <c r="H216" s="45"/>
      <c r="I216" s="45"/>
      <c r="J216" s="45"/>
      <c r="M216" s="202" t="s">
        <v>303</v>
      </c>
      <c r="N216" s="202"/>
    </row>
    <row r="217" spans="1:14" ht="15.75">
      <c r="A217" s="42"/>
      <c r="B217" s="44" t="s">
        <v>304</v>
      </c>
      <c r="C217" s="44"/>
      <c r="D217" s="52" t="s">
        <v>305</v>
      </c>
      <c r="E217" s="47"/>
      <c r="F217" s="45"/>
      <c r="H217" s="52" t="s">
        <v>306</v>
      </c>
      <c r="I217" s="45"/>
      <c r="J217" s="45"/>
      <c r="M217" s="202" t="s">
        <v>307</v>
      </c>
      <c r="N217" s="202"/>
    </row>
    <row r="218" spans="1:14" ht="15.75">
      <c r="A218" s="42"/>
      <c r="B218" s="50"/>
      <c r="C218" s="41"/>
      <c r="D218" s="47"/>
      <c r="E218" s="47"/>
      <c r="F218" s="45"/>
      <c r="H218" s="49"/>
      <c r="I218" s="45"/>
      <c r="J218" s="45"/>
      <c r="M218" s="50"/>
      <c r="N218" s="49"/>
    </row>
    <row r="219" spans="1:14" ht="15.75">
      <c r="A219" s="42"/>
      <c r="B219" s="50"/>
      <c r="C219" s="41"/>
      <c r="D219" s="47"/>
      <c r="E219" s="47"/>
      <c r="F219" s="45"/>
      <c r="H219" s="49"/>
      <c r="I219" s="45"/>
      <c r="J219" s="45"/>
      <c r="M219" s="50"/>
      <c r="N219" s="49"/>
    </row>
    <row r="220" spans="1:14" ht="15.75">
      <c r="A220" s="49"/>
      <c r="B220" s="42"/>
      <c r="C220" s="43"/>
      <c r="D220" s="47"/>
      <c r="E220" s="47"/>
      <c r="F220" s="45"/>
      <c r="H220" s="51"/>
      <c r="I220" s="45"/>
      <c r="J220" s="45"/>
      <c r="M220" s="50"/>
      <c r="N220" s="50"/>
    </row>
    <row r="221" spans="1:14" ht="15.75">
      <c r="A221" s="49"/>
      <c r="B221" s="42"/>
      <c r="C221" s="43"/>
      <c r="D221" s="47"/>
      <c r="E221" s="47"/>
      <c r="F221" s="45"/>
      <c r="H221" s="51"/>
      <c r="I221" s="45"/>
      <c r="J221" s="45"/>
      <c r="M221" s="50"/>
      <c r="N221" s="50"/>
    </row>
    <row r="222" spans="1:14" ht="15.75">
      <c r="A222" s="49"/>
      <c r="B222" s="44" t="s">
        <v>308</v>
      </c>
      <c r="C222" s="53"/>
      <c r="D222" s="52" t="s">
        <v>309</v>
      </c>
      <c r="E222" s="54"/>
      <c r="F222" s="55"/>
      <c r="H222" s="56" t="s">
        <v>310</v>
      </c>
      <c r="I222" s="55"/>
      <c r="J222" s="55"/>
      <c r="K222" s="67"/>
      <c r="L222" s="65"/>
      <c r="M222" s="203" t="s">
        <v>311</v>
      </c>
      <c r="N222" s="203"/>
    </row>
    <row r="223" spans="2:14" ht="12.75">
      <c r="B223" s="65"/>
      <c r="C223" s="65"/>
      <c r="D223" s="65"/>
      <c r="E223" s="65"/>
      <c r="F223" s="65"/>
      <c r="G223" s="65"/>
      <c r="H223" s="65"/>
      <c r="I223" s="65"/>
      <c r="J223" s="65"/>
      <c r="K223" s="67"/>
      <c r="L223" s="65"/>
      <c r="M223" s="65"/>
      <c r="N223" s="65"/>
    </row>
  </sheetData>
  <sheetProtection password="AF3E" sheet="1" formatCells="0" formatColumns="0" formatRows="0" insertColumns="0" insertRows="0" insertHyperlinks="0" deleteColumns="0" deleteRows="0" sort="0" autoFilter="0" pivotTables="0"/>
  <autoFilter ref="B7:N217"/>
  <mergeCells count="8">
    <mergeCell ref="A1:C1"/>
    <mergeCell ref="A2:C2"/>
    <mergeCell ref="M216:N216"/>
    <mergeCell ref="M217:N217"/>
    <mergeCell ref="M222:N222"/>
    <mergeCell ref="B4:N4"/>
    <mergeCell ref="B5:N5"/>
    <mergeCell ref="B6:N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142"/>
  <sheetViews>
    <sheetView zoomScalePageLayoutView="0" workbookViewId="0" topLeftCell="A61">
      <selection activeCell="N109" sqref="N109"/>
    </sheetView>
  </sheetViews>
  <sheetFormatPr defaultColWidth="9.140625" defaultRowHeight="12.75"/>
  <cols>
    <col min="1" max="1" width="6.28125" style="8" customWidth="1"/>
    <col min="2" max="2" width="16.140625" style="8" bestFit="1" customWidth="1"/>
    <col min="3" max="3" width="26.140625" style="8" bestFit="1" customWidth="1"/>
    <col min="4" max="4" width="22.7109375" style="8" bestFit="1" customWidth="1"/>
    <col min="5" max="5" width="11.57421875" style="8" hidden="1" customWidth="1"/>
    <col min="6" max="6" width="13.8515625" style="8" customWidth="1"/>
    <col min="7" max="7" width="14.28125" style="150" hidden="1" customWidth="1"/>
    <col min="8" max="8" width="24.140625" style="8" bestFit="1" customWidth="1"/>
    <col min="9" max="9" width="18.7109375" style="8" hidden="1" customWidth="1"/>
    <col min="10" max="10" width="16.28125" style="8" hidden="1" customWidth="1"/>
    <col min="11" max="11" width="12.8515625" style="61" bestFit="1" customWidth="1"/>
    <col min="12" max="12" width="9.28125" style="8" bestFit="1" customWidth="1"/>
    <col min="13" max="13" width="16.00390625" style="8" customWidth="1"/>
    <col min="14" max="14" width="37.28125" style="8" bestFit="1" customWidth="1"/>
    <col min="15" max="16384" width="9.140625" style="8" customWidth="1"/>
  </cols>
  <sheetData>
    <row r="1" spans="1:212" s="24" customFormat="1" ht="14.25" customHeight="1">
      <c r="A1" s="200" t="s">
        <v>293</v>
      </c>
      <c r="B1" s="200"/>
      <c r="C1" s="200"/>
      <c r="E1" s="17"/>
      <c r="F1" s="18"/>
      <c r="G1" s="20"/>
      <c r="H1" s="20"/>
      <c r="I1" s="21"/>
      <c r="J1" s="38"/>
      <c r="K1" s="26"/>
      <c r="M1" s="22" t="s">
        <v>294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</row>
    <row r="2" spans="1:212" s="24" customFormat="1" ht="14.25" customHeight="1">
      <c r="A2" s="201" t="s">
        <v>295</v>
      </c>
      <c r="B2" s="201"/>
      <c r="C2" s="201"/>
      <c r="E2" s="17"/>
      <c r="F2" s="25"/>
      <c r="G2" s="20"/>
      <c r="H2" s="20"/>
      <c r="I2" s="21"/>
      <c r="J2" s="38"/>
      <c r="K2" s="26"/>
      <c r="M2" s="22" t="s">
        <v>296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</row>
    <row r="3" spans="2:212" s="24" customFormat="1" ht="12.75">
      <c r="B3" s="26"/>
      <c r="C3" s="27"/>
      <c r="D3" s="23"/>
      <c r="E3" s="28"/>
      <c r="F3" s="28"/>
      <c r="G3" s="139"/>
      <c r="H3" s="30"/>
      <c r="I3" s="31"/>
      <c r="J3" s="27"/>
      <c r="K3" s="32"/>
      <c r="L3" s="32"/>
      <c r="M3" s="3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</row>
    <row r="4" spans="1:212" s="24" customFormat="1" ht="18.75" customHeight="1">
      <c r="A4" s="17"/>
      <c r="B4" s="201" t="s">
        <v>297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</row>
    <row r="5" spans="1:212" s="24" customFormat="1" ht="18.75" customHeight="1">
      <c r="A5" s="17"/>
      <c r="B5" s="201" t="s">
        <v>981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</row>
    <row r="6" spans="1:212" s="24" customFormat="1" ht="18.75" customHeight="1">
      <c r="A6" s="17"/>
      <c r="B6" s="207" t="s">
        <v>980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</row>
    <row r="7" spans="1:14" ht="21" customHeight="1">
      <c r="A7" s="34" t="s">
        <v>302</v>
      </c>
      <c r="B7" s="34" t="s">
        <v>82</v>
      </c>
      <c r="C7" s="34" t="s">
        <v>83</v>
      </c>
      <c r="D7" s="34" t="s">
        <v>84</v>
      </c>
      <c r="E7" s="34" t="s">
        <v>85</v>
      </c>
      <c r="F7" s="35" t="s">
        <v>86</v>
      </c>
      <c r="G7" s="140" t="s">
        <v>87</v>
      </c>
      <c r="H7" s="35" t="s">
        <v>88</v>
      </c>
      <c r="I7" s="35" t="s">
        <v>89</v>
      </c>
      <c r="J7" s="35" t="s">
        <v>90</v>
      </c>
      <c r="K7" s="34" t="s">
        <v>91</v>
      </c>
      <c r="L7" s="34" t="s">
        <v>65</v>
      </c>
      <c r="M7" s="35" t="s">
        <v>92</v>
      </c>
      <c r="N7" s="34" t="s">
        <v>93</v>
      </c>
    </row>
    <row r="8" spans="1:14" ht="15" customHeight="1">
      <c r="A8" s="58">
        <v>1</v>
      </c>
      <c r="B8" s="97" t="s">
        <v>430</v>
      </c>
      <c r="C8" s="97" t="s">
        <v>431</v>
      </c>
      <c r="D8" s="97" t="s">
        <v>198</v>
      </c>
      <c r="E8" s="97" t="s">
        <v>11</v>
      </c>
      <c r="F8" s="98">
        <v>8.67</v>
      </c>
      <c r="G8" s="141">
        <v>18</v>
      </c>
      <c r="H8" s="151">
        <v>87</v>
      </c>
      <c r="I8" s="98">
        <v>7.92</v>
      </c>
      <c r="J8" s="99">
        <v>152</v>
      </c>
      <c r="K8" s="97" t="s">
        <v>95</v>
      </c>
      <c r="L8" s="97" t="s">
        <v>11</v>
      </c>
      <c r="M8" s="98">
        <v>3025000</v>
      </c>
      <c r="N8" s="60"/>
    </row>
    <row r="9" spans="1:14" ht="15" customHeight="1">
      <c r="A9" s="58">
        <v>2</v>
      </c>
      <c r="B9" s="97" t="s">
        <v>512</v>
      </c>
      <c r="C9" s="97" t="s">
        <v>513</v>
      </c>
      <c r="D9" s="97" t="s">
        <v>98</v>
      </c>
      <c r="E9" s="97" t="s">
        <v>11</v>
      </c>
      <c r="F9" s="98">
        <v>8.42</v>
      </c>
      <c r="G9" s="141">
        <v>18</v>
      </c>
      <c r="H9" s="151">
        <v>95</v>
      </c>
      <c r="I9" s="98">
        <v>7.68</v>
      </c>
      <c r="J9" s="99">
        <v>144</v>
      </c>
      <c r="K9" s="97" t="s">
        <v>95</v>
      </c>
      <c r="L9" s="97" t="s">
        <v>11</v>
      </c>
      <c r="M9" s="98">
        <v>3025000</v>
      </c>
      <c r="N9" s="60"/>
    </row>
    <row r="10" spans="1:14" ht="15" customHeight="1">
      <c r="A10" s="58">
        <v>3</v>
      </c>
      <c r="B10" s="97" t="s">
        <v>740</v>
      </c>
      <c r="C10" s="97" t="s">
        <v>741</v>
      </c>
      <c r="D10" s="97" t="s">
        <v>742</v>
      </c>
      <c r="E10" s="97" t="s">
        <v>11</v>
      </c>
      <c r="F10" s="98">
        <v>8</v>
      </c>
      <c r="G10" s="166">
        <v>25</v>
      </c>
      <c r="H10" s="151">
        <v>95</v>
      </c>
      <c r="I10" s="98">
        <v>8.02</v>
      </c>
      <c r="J10" s="99">
        <v>187</v>
      </c>
      <c r="K10" s="97" t="s">
        <v>95</v>
      </c>
      <c r="L10" s="97" t="s">
        <v>11</v>
      </c>
      <c r="M10" s="98">
        <v>3025000</v>
      </c>
      <c r="N10" s="60"/>
    </row>
    <row r="11" spans="1:14" ht="15" customHeight="1">
      <c r="A11" s="58">
        <v>4</v>
      </c>
      <c r="B11" s="97" t="s">
        <v>289</v>
      </c>
      <c r="C11" s="97" t="s">
        <v>426</v>
      </c>
      <c r="D11" s="97" t="s">
        <v>290</v>
      </c>
      <c r="E11" s="97" t="s">
        <v>11</v>
      </c>
      <c r="F11" s="98">
        <v>8.67</v>
      </c>
      <c r="G11" s="141">
        <v>18</v>
      </c>
      <c r="H11" s="151">
        <v>100</v>
      </c>
      <c r="I11" s="98">
        <v>8.17</v>
      </c>
      <c r="J11" s="99">
        <v>148</v>
      </c>
      <c r="K11" s="97" t="s">
        <v>95</v>
      </c>
      <c r="L11" s="97" t="s">
        <v>11</v>
      </c>
      <c r="M11" s="98">
        <v>3025000</v>
      </c>
      <c r="N11" s="60"/>
    </row>
    <row r="12" spans="1:14" ht="15" customHeight="1">
      <c r="A12" s="58">
        <v>5</v>
      </c>
      <c r="B12" s="97" t="s">
        <v>239</v>
      </c>
      <c r="C12" s="97" t="s">
        <v>501</v>
      </c>
      <c r="D12" s="97" t="s">
        <v>123</v>
      </c>
      <c r="E12" s="97" t="s">
        <v>14</v>
      </c>
      <c r="F12" s="98">
        <v>8.44</v>
      </c>
      <c r="G12" s="141">
        <v>17</v>
      </c>
      <c r="H12" s="151">
        <v>93</v>
      </c>
      <c r="I12" s="98">
        <v>8.59</v>
      </c>
      <c r="J12" s="99">
        <v>162</v>
      </c>
      <c r="K12" s="97" t="s">
        <v>95</v>
      </c>
      <c r="L12" s="97" t="s">
        <v>14</v>
      </c>
      <c r="M12" s="98">
        <v>3025000</v>
      </c>
      <c r="N12" s="60"/>
    </row>
    <row r="13" spans="1:14" ht="15" customHeight="1">
      <c r="A13" s="58">
        <v>6</v>
      </c>
      <c r="B13" s="97" t="s">
        <v>255</v>
      </c>
      <c r="C13" s="97" t="s">
        <v>610</v>
      </c>
      <c r="D13" s="97" t="s">
        <v>164</v>
      </c>
      <c r="E13" s="97" t="s">
        <v>14</v>
      </c>
      <c r="F13" s="98">
        <v>8.24</v>
      </c>
      <c r="G13" s="141">
        <v>23</v>
      </c>
      <c r="H13" s="151">
        <v>87</v>
      </c>
      <c r="I13" s="98">
        <v>8.1</v>
      </c>
      <c r="J13" s="99">
        <v>154</v>
      </c>
      <c r="K13" s="97" t="s">
        <v>95</v>
      </c>
      <c r="L13" s="97" t="s">
        <v>14</v>
      </c>
      <c r="M13" s="98">
        <v>3025000</v>
      </c>
      <c r="N13" s="60"/>
    </row>
    <row r="14" spans="1:14" ht="15" customHeight="1">
      <c r="A14" s="58">
        <v>7</v>
      </c>
      <c r="B14" s="97" t="s">
        <v>277</v>
      </c>
      <c r="C14" s="97" t="s">
        <v>509</v>
      </c>
      <c r="D14" s="97" t="s">
        <v>229</v>
      </c>
      <c r="E14" s="97" t="s">
        <v>14</v>
      </c>
      <c r="F14" s="98">
        <v>8.43</v>
      </c>
      <c r="G14" s="141">
        <v>23</v>
      </c>
      <c r="H14" s="151">
        <v>95</v>
      </c>
      <c r="I14" s="98">
        <v>8.1</v>
      </c>
      <c r="J14" s="99">
        <v>154</v>
      </c>
      <c r="K14" s="97" t="s">
        <v>95</v>
      </c>
      <c r="L14" s="97" t="s">
        <v>14</v>
      </c>
      <c r="M14" s="98">
        <v>3025000</v>
      </c>
      <c r="N14" s="60"/>
    </row>
    <row r="15" spans="1:14" ht="15" customHeight="1">
      <c r="A15" s="58">
        <v>8</v>
      </c>
      <c r="B15" s="97" t="s">
        <v>253</v>
      </c>
      <c r="C15" s="97" t="s">
        <v>647</v>
      </c>
      <c r="D15" s="97" t="s">
        <v>254</v>
      </c>
      <c r="E15" s="97" t="s">
        <v>14</v>
      </c>
      <c r="F15" s="98">
        <v>8.17</v>
      </c>
      <c r="G15" s="166">
        <v>23</v>
      </c>
      <c r="H15" s="151">
        <v>93</v>
      </c>
      <c r="I15" s="98">
        <v>8.26</v>
      </c>
      <c r="J15" s="99">
        <v>162</v>
      </c>
      <c r="K15" s="97" t="s">
        <v>95</v>
      </c>
      <c r="L15" s="97" t="s">
        <v>14</v>
      </c>
      <c r="M15" s="98">
        <v>3025000</v>
      </c>
      <c r="N15" s="60"/>
    </row>
    <row r="16" spans="1:14" ht="15" customHeight="1">
      <c r="A16" s="58">
        <v>9</v>
      </c>
      <c r="B16" s="97" t="s">
        <v>270</v>
      </c>
      <c r="C16" s="97" t="s">
        <v>314</v>
      </c>
      <c r="D16" s="97" t="s">
        <v>98</v>
      </c>
      <c r="E16" s="97" t="s">
        <v>14</v>
      </c>
      <c r="F16" s="98">
        <v>8.48</v>
      </c>
      <c r="G16" s="141">
        <v>23</v>
      </c>
      <c r="H16" s="151">
        <v>85</v>
      </c>
      <c r="I16" s="98">
        <v>7.93</v>
      </c>
      <c r="J16" s="99">
        <v>154</v>
      </c>
      <c r="K16" s="97" t="s">
        <v>95</v>
      </c>
      <c r="L16" s="97" t="s">
        <v>14</v>
      </c>
      <c r="M16" s="98">
        <v>3025000</v>
      </c>
      <c r="N16" s="60"/>
    </row>
    <row r="17" spans="1:14" ht="15" customHeight="1">
      <c r="A17" s="58">
        <v>10</v>
      </c>
      <c r="B17" s="97" t="s">
        <v>271</v>
      </c>
      <c r="C17" s="97" t="s">
        <v>492</v>
      </c>
      <c r="D17" s="97" t="s">
        <v>272</v>
      </c>
      <c r="E17" s="97" t="s">
        <v>14</v>
      </c>
      <c r="F17" s="98">
        <v>8.48</v>
      </c>
      <c r="G17" s="141">
        <v>23</v>
      </c>
      <c r="H17" s="151">
        <v>93</v>
      </c>
      <c r="I17" s="98">
        <v>8</v>
      </c>
      <c r="J17" s="99">
        <v>154</v>
      </c>
      <c r="K17" s="97" t="s">
        <v>95</v>
      </c>
      <c r="L17" s="97" t="s">
        <v>14</v>
      </c>
      <c r="M17" s="98">
        <v>3025000</v>
      </c>
      <c r="N17" s="60"/>
    </row>
    <row r="18" spans="1:14" ht="15" customHeight="1">
      <c r="A18" s="58">
        <v>11</v>
      </c>
      <c r="B18" s="97" t="s">
        <v>245</v>
      </c>
      <c r="C18" s="97" t="s">
        <v>579</v>
      </c>
      <c r="D18" s="97" t="s">
        <v>124</v>
      </c>
      <c r="E18" s="97" t="s">
        <v>14</v>
      </c>
      <c r="F18" s="98">
        <v>8.3</v>
      </c>
      <c r="G18" s="141">
        <v>23</v>
      </c>
      <c r="H18" s="151">
        <v>90</v>
      </c>
      <c r="I18" s="98">
        <v>8.28</v>
      </c>
      <c r="J18" s="99">
        <v>154</v>
      </c>
      <c r="K18" s="97" t="s">
        <v>95</v>
      </c>
      <c r="L18" s="97" t="s">
        <v>14</v>
      </c>
      <c r="M18" s="98">
        <v>3025000</v>
      </c>
      <c r="N18" s="60"/>
    </row>
    <row r="19" spans="1:14" ht="15" customHeight="1">
      <c r="A19" s="58">
        <v>12</v>
      </c>
      <c r="B19" s="97" t="s">
        <v>264</v>
      </c>
      <c r="C19" s="97" t="s">
        <v>695</v>
      </c>
      <c r="D19" s="97" t="s">
        <v>265</v>
      </c>
      <c r="E19" s="97" t="s">
        <v>14</v>
      </c>
      <c r="F19" s="98">
        <v>8.11</v>
      </c>
      <c r="G19" s="166">
        <v>23</v>
      </c>
      <c r="H19" s="151">
        <v>87</v>
      </c>
      <c r="I19" s="98">
        <v>8.04</v>
      </c>
      <c r="J19" s="99">
        <v>162</v>
      </c>
      <c r="K19" s="97" t="s">
        <v>95</v>
      </c>
      <c r="L19" s="97" t="s">
        <v>14</v>
      </c>
      <c r="M19" s="98">
        <v>3025000</v>
      </c>
      <c r="N19" s="60"/>
    </row>
    <row r="20" spans="1:14" ht="15" customHeight="1">
      <c r="A20" s="58">
        <v>13</v>
      </c>
      <c r="B20" s="97" t="s">
        <v>247</v>
      </c>
      <c r="C20" s="97" t="s">
        <v>551</v>
      </c>
      <c r="D20" s="97" t="s">
        <v>248</v>
      </c>
      <c r="E20" s="97" t="s">
        <v>14</v>
      </c>
      <c r="F20" s="98">
        <v>8.35</v>
      </c>
      <c r="G20" s="141">
        <v>23</v>
      </c>
      <c r="H20" s="151">
        <v>94</v>
      </c>
      <c r="I20" s="98">
        <v>8.38</v>
      </c>
      <c r="J20" s="99">
        <v>154</v>
      </c>
      <c r="K20" s="97" t="s">
        <v>95</v>
      </c>
      <c r="L20" s="97" t="s">
        <v>14</v>
      </c>
      <c r="M20" s="98">
        <v>3025000</v>
      </c>
      <c r="N20" s="60"/>
    </row>
    <row r="21" spans="1:14" ht="15" customHeight="1">
      <c r="A21" s="58">
        <v>14</v>
      </c>
      <c r="B21" s="97" t="s">
        <v>251</v>
      </c>
      <c r="C21" s="97" t="s">
        <v>398</v>
      </c>
      <c r="D21" s="97" t="s">
        <v>106</v>
      </c>
      <c r="E21" s="97" t="s">
        <v>14</v>
      </c>
      <c r="F21" s="98">
        <v>8.76</v>
      </c>
      <c r="G21" s="141">
        <v>23</v>
      </c>
      <c r="H21" s="151">
        <v>89</v>
      </c>
      <c r="I21" s="98">
        <v>8.62</v>
      </c>
      <c r="J21" s="99">
        <v>154</v>
      </c>
      <c r="K21" s="97" t="s">
        <v>95</v>
      </c>
      <c r="L21" s="97" t="s">
        <v>14</v>
      </c>
      <c r="M21" s="98">
        <v>3025000</v>
      </c>
      <c r="N21" s="60"/>
    </row>
    <row r="22" spans="1:14" ht="15" customHeight="1">
      <c r="A22" s="58">
        <v>15</v>
      </c>
      <c r="B22" s="97" t="s">
        <v>236</v>
      </c>
      <c r="C22" s="97" t="s">
        <v>378</v>
      </c>
      <c r="D22" s="97" t="s">
        <v>237</v>
      </c>
      <c r="E22" s="97" t="s">
        <v>14</v>
      </c>
      <c r="F22" s="98">
        <v>8.89</v>
      </c>
      <c r="G22" s="141">
        <v>23</v>
      </c>
      <c r="H22" s="151">
        <v>97</v>
      </c>
      <c r="I22" s="98">
        <v>8.46</v>
      </c>
      <c r="J22" s="99">
        <v>154</v>
      </c>
      <c r="K22" s="97" t="s">
        <v>95</v>
      </c>
      <c r="L22" s="97" t="s">
        <v>14</v>
      </c>
      <c r="M22" s="98">
        <v>3025000</v>
      </c>
      <c r="N22" s="60"/>
    </row>
    <row r="23" spans="1:14" ht="15" customHeight="1">
      <c r="A23" s="58">
        <v>16</v>
      </c>
      <c r="B23" s="97" t="s">
        <v>287</v>
      </c>
      <c r="C23" s="97" t="s">
        <v>419</v>
      </c>
      <c r="D23" s="97" t="s">
        <v>288</v>
      </c>
      <c r="E23" s="97" t="s">
        <v>14</v>
      </c>
      <c r="F23" s="98">
        <v>8.22</v>
      </c>
      <c r="G23" s="166">
        <v>23</v>
      </c>
      <c r="H23" s="151">
        <v>87</v>
      </c>
      <c r="I23" s="98">
        <v>8.25</v>
      </c>
      <c r="J23" s="99">
        <v>162</v>
      </c>
      <c r="K23" s="97" t="s">
        <v>95</v>
      </c>
      <c r="L23" s="97" t="s">
        <v>14</v>
      </c>
      <c r="M23" s="98">
        <v>3025000</v>
      </c>
      <c r="N23" s="60"/>
    </row>
    <row r="24" spans="1:14" ht="15" customHeight="1">
      <c r="A24" s="58">
        <v>17</v>
      </c>
      <c r="B24" s="97" t="s">
        <v>261</v>
      </c>
      <c r="C24" s="97" t="s">
        <v>666</v>
      </c>
      <c r="D24" s="97" t="s">
        <v>153</v>
      </c>
      <c r="E24" s="97" t="s">
        <v>14</v>
      </c>
      <c r="F24" s="98">
        <v>8.15</v>
      </c>
      <c r="G24" s="166">
        <v>23</v>
      </c>
      <c r="H24" s="151">
        <v>85</v>
      </c>
      <c r="I24" s="98">
        <v>8.24</v>
      </c>
      <c r="J24" s="99">
        <v>162</v>
      </c>
      <c r="K24" s="97" t="s">
        <v>95</v>
      </c>
      <c r="L24" s="97" t="s">
        <v>14</v>
      </c>
      <c r="M24" s="98">
        <v>3025000</v>
      </c>
      <c r="N24" s="60"/>
    </row>
    <row r="25" spans="1:14" ht="15" customHeight="1">
      <c r="A25" s="58">
        <v>18</v>
      </c>
      <c r="B25" s="97" t="s">
        <v>246</v>
      </c>
      <c r="C25" s="97" t="s">
        <v>543</v>
      </c>
      <c r="D25" s="97" t="s">
        <v>119</v>
      </c>
      <c r="E25" s="97" t="s">
        <v>14</v>
      </c>
      <c r="F25" s="98">
        <v>8.37</v>
      </c>
      <c r="G25" s="141">
        <v>23</v>
      </c>
      <c r="H25" s="151">
        <v>88</v>
      </c>
      <c r="I25" s="98">
        <v>8.19</v>
      </c>
      <c r="J25" s="99">
        <v>154</v>
      </c>
      <c r="K25" s="97" t="s">
        <v>95</v>
      </c>
      <c r="L25" s="97" t="s">
        <v>14</v>
      </c>
      <c r="M25" s="98">
        <v>3025000</v>
      </c>
      <c r="N25" s="60"/>
    </row>
    <row r="26" spans="1:14" ht="15" customHeight="1">
      <c r="A26" s="58">
        <v>19</v>
      </c>
      <c r="B26" s="97" t="s">
        <v>242</v>
      </c>
      <c r="C26" s="97" t="s">
        <v>393</v>
      </c>
      <c r="D26" s="97" t="s">
        <v>243</v>
      </c>
      <c r="E26" s="97" t="s">
        <v>14</v>
      </c>
      <c r="F26" s="98">
        <v>8.78</v>
      </c>
      <c r="G26" s="141">
        <v>23</v>
      </c>
      <c r="H26" s="151">
        <v>90</v>
      </c>
      <c r="I26" s="98">
        <v>8.65</v>
      </c>
      <c r="J26" s="99">
        <v>162</v>
      </c>
      <c r="K26" s="97" t="s">
        <v>95</v>
      </c>
      <c r="L26" s="97" t="s">
        <v>14</v>
      </c>
      <c r="M26" s="98">
        <v>3025000</v>
      </c>
      <c r="N26" s="60"/>
    </row>
    <row r="27" spans="1:14" ht="15" customHeight="1">
      <c r="A27" s="58">
        <v>20</v>
      </c>
      <c r="B27" s="97" t="s">
        <v>238</v>
      </c>
      <c r="C27" s="97" t="s">
        <v>476</v>
      </c>
      <c r="D27" s="97" t="s">
        <v>218</v>
      </c>
      <c r="E27" s="97" t="s">
        <v>14</v>
      </c>
      <c r="F27" s="98">
        <v>8.54</v>
      </c>
      <c r="G27" s="141">
        <v>23</v>
      </c>
      <c r="H27" s="151">
        <v>80</v>
      </c>
      <c r="I27" s="98">
        <v>8.15</v>
      </c>
      <c r="J27" s="99">
        <v>165</v>
      </c>
      <c r="K27" s="97" t="s">
        <v>95</v>
      </c>
      <c r="L27" s="97" t="s">
        <v>14</v>
      </c>
      <c r="M27" s="98">
        <v>3025000</v>
      </c>
      <c r="N27" s="60"/>
    </row>
    <row r="28" spans="1:14" ht="15" customHeight="1">
      <c r="A28" s="58">
        <v>21</v>
      </c>
      <c r="B28" s="97" t="s">
        <v>244</v>
      </c>
      <c r="C28" s="97" t="s">
        <v>403</v>
      </c>
      <c r="D28" s="97" t="s">
        <v>223</v>
      </c>
      <c r="E28" s="97" t="s">
        <v>14</v>
      </c>
      <c r="F28" s="98">
        <v>8.74</v>
      </c>
      <c r="G28" s="141">
        <v>23</v>
      </c>
      <c r="H28" s="151">
        <v>90</v>
      </c>
      <c r="I28" s="98">
        <v>8.54</v>
      </c>
      <c r="J28" s="99">
        <v>154</v>
      </c>
      <c r="K28" s="97" t="s">
        <v>95</v>
      </c>
      <c r="L28" s="97" t="s">
        <v>14</v>
      </c>
      <c r="M28" s="98">
        <v>3025000</v>
      </c>
      <c r="N28" s="60"/>
    </row>
    <row r="29" spans="1:14" ht="15" customHeight="1">
      <c r="A29" s="58">
        <v>22</v>
      </c>
      <c r="B29" s="97" t="s">
        <v>267</v>
      </c>
      <c r="C29" s="97" t="s">
        <v>550</v>
      </c>
      <c r="D29" s="97" t="s">
        <v>117</v>
      </c>
      <c r="E29" s="97" t="s">
        <v>14</v>
      </c>
      <c r="F29" s="98">
        <v>8.35</v>
      </c>
      <c r="G29" s="141">
        <v>23</v>
      </c>
      <c r="H29" s="151">
        <v>95</v>
      </c>
      <c r="I29" s="98">
        <v>8.12</v>
      </c>
      <c r="J29" s="99">
        <v>162</v>
      </c>
      <c r="K29" s="97" t="s">
        <v>95</v>
      </c>
      <c r="L29" s="97" t="s">
        <v>14</v>
      </c>
      <c r="M29" s="98">
        <v>3025000</v>
      </c>
      <c r="N29" s="60"/>
    </row>
    <row r="30" spans="1:14" ht="15" customHeight="1">
      <c r="A30" s="58">
        <v>23</v>
      </c>
      <c r="B30" s="160" t="s">
        <v>840</v>
      </c>
      <c r="C30" s="160" t="s">
        <v>314</v>
      </c>
      <c r="D30" s="160" t="s">
        <v>841</v>
      </c>
      <c r="E30" s="162" t="s">
        <v>18</v>
      </c>
      <c r="F30" s="164">
        <v>8.472222222222221</v>
      </c>
      <c r="G30" s="168">
        <f>3+4+3+4+4</f>
        <v>18</v>
      </c>
      <c r="H30" s="172">
        <f>VLOOKUP(B30,data!$A$2:$J$35,7,0)</f>
        <v>87</v>
      </c>
      <c r="I30" s="164">
        <f>VLOOKUP(B30,data!$A$2:$J$35,10,0)</f>
        <v>8.09</v>
      </c>
      <c r="J30" s="162">
        <f>VLOOKUP(B30,data!$A$2:$J$35,9,0)</f>
        <v>153</v>
      </c>
      <c r="K30" s="174" t="s">
        <v>95</v>
      </c>
      <c r="L30" s="162" t="s">
        <v>18</v>
      </c>
      <c r="M30" s="176">
        <v>3025000</v>
      </c>
      <c r="N30" s="1"/>
    </row>
    <row r="31" spans="1:14" ht="15" customHeight="1">
      <c r="A31" s="58">
        <v>24</v>
      </c>
      <c r="B31" s="160" t="s">
        <v>844</v>
      </c>
      <c r="C31" s="160" t="s">
        <v>845</v>
      </c>
      <c r="D31" s="160" t="s">
        <v>99</v>
      </c>
      <c r="E31" s="162" t="s">
        <v>18</v>
      </c>
      <c r="F31" s="164">
        <v>8.833333333333334</v>
      </c>
      <c r="G31" s="168">
        <f>3+4+3+4+4</f>
        <v>18</v>
      </c>
      <c r="H31" s="172">
        <f>VLOOKUP(B31,data!$A$2:$J$35,7,0)</f>
        <v>90</v>
      </c>
      <c r="I31" s="164">
        <f>VLOOKUP(B31,data!$A$2:$J$35,10,0)</f>
        <v>8.46</v>
      </c>
      <c r="J31" s="162">
        <f>VLOOKUP(B31,data!$A$2:$J$35,9,0)</f>
        <v>145</v>
      </c>
      <c r="K31" s="174" t="s">
        <v>95</v>
      </c>
      <c r="L31" s="162" t="s">
        <v>18</v>
      </c>
      <c r="M31" s="176">
        <v>3025000</v>
      </c>
      <c r="N31" s="1"/>
    </row>
    <row r="32" spans="1:14" ht="15" customHeight="1">
      <c r="A32" s="58">
        <v>25</v>
      </c>
      <c r="B32" s="160" t="s">
        <v>846</v>
      </c>
      <c r="C32" s="160" t="s">
        <v>847</v>
      </c>
      <c r="D32" s="160" t="s">
        <v>250</v>
      </c>
      <c r="E32" s="162" t="s">
        <v>18</v>
      </c>
      <c r="F32" s="164">
        <v>8.5</v>
      </c>
      <c r="G32" s="168">
        <f>3+4+3+4+4</f>
        <v>18</v>
      </c>
      <c r="H32" s="172">
        <f>VLOOKUP(B32,data!$A$2:$J$35,7,0)</f>
        <v>82</v>
      </c>
      <c r="I32" s="164">
        <f>VLOOKUP(B32,data!$A$2:$J$35,10,0)</f>
        <v>8.3</v>
      </c>
      <c r="J32" s="162">
        <f>VLOOKUP(B32,data!$A$2:$J$35,9,0)</f>
        <v>145</v>
      </c>
      <c r="K32" s="174" t="s">
        <v>95</v>
      </c>
      <c r="L32" s="162" t="s">
        <v>18</v>
      </c>
      <c r="M32" s="176">
        <v>3025000</v>
      </c>
      <c r="N32" s="1"/>
    </row>
    <row r="33" spans="1:14" ht="15" customHeight="1">
      <c r="A33" s="58">
        <v>26</v>
      </c>
      <c r="B33" s="160" t="s">
        <v>850</v>
      </c>
      <c r="C33" s="160" t="s">
        <v>851</v>
      </c>
      <c r="D33" s="160" t="s">
        <v>101</v>
      </c>
      <c r="E33" s="162" t="s">
        <v>18</v>
      </c>
      <c r="F33" s="164">
        <v>8.235294117647058</v>
      </c>
      <c r="G33" s="168">
        <v>17</v>
      </c>
      <c r="H33" s="172">
        <f>VLOOKUP(B33,data!$A$2:$J$35,7,0)</f>
        <v>99</v>
      </c>
      <c r="I33" s="164">
        <f>VLOOKUP(B33,data!$A$2:$J$35,10,0)</f>
        <v>7.87</v>
      </c>
      <c r="J33" s="162">
        <f>VLOOKUP(B33,data!$A$2:$J$35,9,0)</f>
        <v>152</v>
      </c>
      <c r="K33" s="174" t="s">
        <v>95</v>
      </c>
      <c r="L33" s="162" t="s">
        <v>18</v>
      </c>
      <c r="M33" s="176">
        <v>3025000</v>
      </c>
      <c r="N33" s="1"/>
    </row>
    <row r="34" spans="1:14" ht="15" customHeight="1">
      <c r="A34" s="58">
        <v>27</v>
      </c>
      <c r="B34" s="160" t="s">
        <v>852</v>
      </c>
      <c r="C34" s="160" t="s">
        <v>853</v>
      </c>
      <c r="D34" s="160" t="s">
        <v>162</v>
      </c>
      <c r="E34" s="162" t="s">
        <v>18</v>
      </c>
      <c r="F34" s="164">
        <v>8.5</v>
      </c>
      <c r="G34" s="168">
        <f>3+4+3+4+4</f>
        <v>18</v>
      </c>
      <c r="H34" s="172">
        <f>VLOOKUP(B34,data!$A$2:$J$35,7,0)</f>
        <v>93</v>
      </c>
      <c r="I34" s="164">
        <f>VLOOKUP(B34,data!$A$2:$J$35,10,0)</f>
        <v>8.04</v>
      </c>
      <c r="J34" s="162">
        <f>VLOOKUP(B34,data!$A$2:$J$35,9,0)</f>
        <v>145</v>
      </c>
      <c r="K34" s="174" t="s">
        <v>95</v>
      </c>
      <c r="L34" s="162" t="s">
        <v>18</v>
      </c>
      <c r="M34" s="176">
        <v>3025000</v>
      </c>
      <c r="N34" s="1"/>
    </row>
    <row r="35" spans="1:14" ht="15" customHeight="1">
      <c r="A35" s="58">
        <v>28</v>
      </c>
      <c r="B35" s="160" t="s">
        <v>854</v>
      </c>
      <c r="C35" s="160" t="s">
        <v>855</v>
      </c>
      <c r="D35" s="160" t="s">
        <v>856</v>
      </c>
      <c r="E35" s="162" t="s">
        <v>18</v>
      </c>
      <c r="F35" s="164">
        <v>8.88888888888889</v>
      </c>
      <c r="G35" s="168">
        <f>3+4+3+4+4</f>
        <v>18</v>
      </c>
      <c r="H35" s="172">
        <f>VLOOKUP(B35,data!$A$2:$J$35,7,0)</f>
        <v>85</v>
      </c>
      <c r="I35" s="164">
        <f>VLOOKUP(B35,data!$A$2:$J$35,10,0)</f>
        <v>8.17</v>
      </c>
      <c r="J35" s="162">
        <f>VLOOKUP(B35,data!$A$2:$J$35,9,0)</f>
        <v>149</v>
      </c>
      <c r="K35" s="174" t="s">
        <v>95</v>
      </c>
      <c r="L35" s="162" t="s">
        <v>18</v>
      </c>
      <c r="M35" s="176">
        <v>3025000</v>
      </c>
      <c r="N35" s="1"/>
    </row>
    <row r="36" spans="1:14" ht="15" customHeight="1">
      <c r="A36" s="58">
        <v>29</v>
      </c>
      <c r="B36" s="160" t="s">
        <v>859</v>
      </c>
      <c r="C36" s="160" t="s">
        <v>860</v>
      </c>
      <c r="D36" s="160" t="s">
        <v>97</v>
      </c>
      <c r="E36" s="162" t="s">
        <v>18</v>
      </c>
      <c r="F36" s="164">
        <v>8.382352941176471</v>
      </c>
      <c r="G36" s="168">
        <v>17</v>
      </c>
      <c r="H36" s="172">
        <f>VLOOKUP(B36,data!$A$2:$J$35,7,0)</f>
        <v>90</v>
      </c>
      <c r="I36" s="164">
        <f>VLOOKUP(B36,data!$A$2:$J$35,10,0)</f>
        <v>8.61</v>
      </c>
      <c r="J36" s="162">
        <f>VLOOKUP(B36,data!$A$2:$J$35,9,0)</f>
        <v>136</v>
      </c>
      <c r="K36" s="174" t="s">
        <v>95</v>
      </c>
      <c r="L36" s="162" t="s">
        <v>18</v>
      </c>
      <c r="M36" s="176">
        <v>3025000</v>
      </c>
      <c r="N36" s="1"/>
    </row>
    <row r="37" spans="1:14" ht="15" customHeight="1">
      <c r="A37" s="58">
        <v>30</v>
      </c>
      <c r="B37" s="160" t="s">
        <v>861</v>
      </c>
      <c r="C37" s="160" t="s">
        <v>862</v>
      </c>
      <c r="D37" s="160" t="s">
        <v>863</v>
      </c>
      <c r="E37" s="162" t="s">
        <v>18</v>
      </c>
      <c r="F37" s="164">
        <v>8.027777777777779</v>
      </c>
      <c r="G37" s="168">
        <f aca="true" t="shared" si="0" ref="G37:G44">3+4+3+4+4</f>
        <v>18</v>
      </c>
      <c r="H37" s="172">
        <f>VLOOKUP(B37,data!$A$2:$J$35,7,0)</f>
        <v>95</v>
      </c>
      <c r="I37" s="164">
        <f>VLOOKUP(B37,data!$A$2:$J$35,10,0)</f>
        <v>7.97</v>
      </c>
      <c r="J37" s="162">
        <f>VLOOKUP(B37,data!$A$2:$J$35,9,0)</f>
        <v>145</v>
      </c>
      <c r="K37" s="174" t="s">
        <v>95</v>
      </c>
      <c r="L37" s="162" t="s">
        <v>18</v>
      </c>
      <c r="M37" s="176">
        <v>3025000</v>
      </c>
      <c r="N37" s="1"/>
    </row>
    <row r="38" spans="1:14" ht="15" customHeight="1">
      <c r="A38" s="58">
        <v>31</v>
      </c>
      <c r="B38" s="160" t="s">
        <v>866</v>
      </c>
      <c r="C38" s="160" t="s">
        <v>867</v>
      </c>
      <c r="D38" s="160" t="s">
        <v>134</v>
      </c>
      <c r="E38" s="162" t="s">
        <v>18</v>
      </c>
      <c r="F38" s="164">
        <v>8.277777777777779</v>
      </c>
      <c r="G38" s="168">
        <f t="shared" si="0"/>
        <v>18</v>
      </c>
      <c r="H38" s="172">
        <f>VLOOKUP(B38,data!$A$2:$J$35,7,0)</f>
        <v>95</v>
      </c>
      <c r="I38" s="164">
        <f>VLOOKUP(B38,data!$A$2:$J$35,10,0)</f>
        <v>8.11</v>
      </c>
      <c r="J38" s="162">
        <f>VLOOKUP(B38,data!$A$2:$J$35,9,0)</f>
        <v>145</v>
      </c>
      <c r="K38" s="174" t="s">
        <v>95</v>
      </c>
      <c r="L38" s="162" t="s">
        <v>18</v>
      </c>
      <c r="M38" s="176">
        <v>3025000</v>
      </c>
      <c r="N38" s="1"/>
    </row>
    <row r="39" spans="1:14" ht="15" customHeight="1">
      <c r="A39" s="58">
        <v>32</v>
      </c>
      <c r="B39" s="160" t="s">
        <v>842</v>
      </c>
      <c r="C39" s="160" t="s">
        <v>843</v>
      </c>
      <c r="D39" s="160" t="s">
        <v>221</v>
      </c>
      <c r="E39" s="162" t="s">
        <v>18</v>
      </c>
      <c r="F39" s="164">
        <v>8.083333333333334</v>
      </c>
      <c r="G39" s="168">
        <f t="shared" si="0"/>
        <v>18</v>
      </c>
      <c r="H39" s="172">
        <f>VLOOKUP(B39,data!$A$2:$J$35,7,0)</f>
        <v>92</v>
      </c>
      <c r="I39" s="164">
        <f>VLOOKUP(B39,data!$A$2:$J$35,10,0)</f>
        <v>8</v>
      </c>
      <c r="J39" s="162">
        <f>VLOOKUP(B39,data!$A$2:$J$35,9,0)</f>
        <v>145</v>
      </c>
      <c r="K39" s="174" t="s">
        <v>95</v>
      </c>
      <c r="L39" s="162" t="s">
        <v>18</v>
      </c>
      <c r="M39" s="176">
        <v>3025000</v>
      </c>
      <c r="N39" s="1"/>
    </row>
    <row r="40" spans="1:14" ht="15" customHeight="1">
      <c r="A40" s="58">
        <v>33</v>
      </c>
      <c r="B40" s="160" t="s">
        <v>848</v>
      </c>
      <c r="C40" s="160" t="s">
        <v>849</v>
      </c>
      <c r="D40" s="160" t="s">
        <v>101</v>
      </c>
      <c r="E40" s="162" t="s">
        <v>18</v>
      </c>
      <c r="F40" s="164">
        <v>8.277777777777779</v>
      </c>
      <c r="G40" s="168">
        <f t="shared" si="0"/>
        <v>18</v>
      </c>
      <c r="H40" s="172">
        <f>VLOOKUP(B40,data!$A$2:$J$35,7,0)</f>
        <v>95</v>
      </c>
      <c r="I40" s="164">
        <f>VLOOKUP(B40,data!$A$2:$J$35,10,0)</f>
        <v>7.94</v>
      </c>
      <c r="J40" s="162">
        <f>VLOOKUP(B40,data!$A$2:$J$35,9,0)</f>
        <v>145</v>
      </c>
      <c r="K40" s="174" t="s">
        <v>95</v>
      </c>
      <c r="L40" s="162" t="s">
        <v>18</v>
      </c>
      <c r="M40" s="176">
        <v>3025000</v>
      </c>
      <c r="N40" s="1"/>
    </row>
    <row r="41" spans="1:14" ht="15" customHeight="1">
      <c r="A41" s="58">
        <v>34</v>
      </c>
      <c r="B41" s="160" t="s">
        <v>857</v>
      </c>
      <c r="C41" s="160" t="s">
        <v>858</v>
      </c>
      <c r="D41" s="160" t="s">
        <v>113</v>
      </c>
      <c r="E41" s="162" t="s">
        <v>18</v>
      </c>
      <c r="F41" s="164">
        <v>8.194444444444445</v>
      </c>
      <c r="G41" s="168">
        <f t="shared" si="0"/>
        <v>18</v>
      </c>
      <c r="H41" s="172">
        <f>VLOOKUP(B41,data!$A$2:$J$35,7,0)</f>
        <v>92</v>
      </c>
      <c r="I41" s="164">
        <f>VLOOKUP(B41,data!$A$2:$J$35,10,0)</f>
        <v>7.99</v>
      </c>
      <c r="J41" s="162">
        <f>VLOOKUP(B41,data!$A$2:$J$35,9,0)</f>
        <v>145</v>
      </c>
      <c r="K41" s="174" t="s">
        <v>95</v>
      </c>
      <c r="L41" s="162" t="s">
        <v>18</v>
      </c>
      <c r="M41" s="176">
        <v>3025000</v>
      </c>
      <c r="N41" s="1"/>
    </row>
    <row r="42" spans="1:14" ht="15" customHeight="1">
      <c r="A42" s="58">
        <v>35</v>
      </c>
      <c r="B42" s="160" t="s">
        <v>707</v>
      </c>
      <c r="C42" s="160" t="s">
        <v>708</v>
      </c>
      <c r="D42" s="160" t="s">
        <v>130</v>
      </c>
      <c r="E42" s="162" t="s">
        <v>18</v>
      </c>
      <c r="F42" s="164">
        <v>8.083333333333334</v>
      </c>
      <c r="G42" s="168">
        <f t="shared" si="0"/>
        <v>18</v>
      </c>
      <c r="H42" s="172">
        <f>VLOOKUP(B42,data!$A$2:$J$35,7,0)</f>
        <v>90</v>
      </c>
      <c r="I42" s="164">
        <f>VLOOKUP(B42,data!$A$2:$J$35,10,0)</f>
        <v>8.15</v>
      </c>
      <c r="J42" s="162">
        <f>VLOOKUP(B42,data!$A$2:$J$35,9,0)</f>
        <v>145</v>
      </c>
      <c r="K42" s="174" t="s">
        <v>95</v>
      </c>
      <c r="L42" s="162" t="s">
        <v>18</v>
      </c>
      <c r="M42" s="176">
        <v>3025000</v>
      </c>
      <c r="N42" s="1"/>
    </row>
    <row r="43" spans="1:14" ht="15" customHeight="1">
      <c r="A43" s="58">
        <v>36</v>
      </c>
      <c r="B43" s="160" t="s">
        <v>864</v>
      </c>
      <c r="C43" s="160" t="s">
        <v>865</v>
      </c>
      <c r="D43" s="160" t="s">
        <v>106</v>
      </c>
      <c r="E43" s="162" t="s">
        <v>18</v>
      </c>
      <c r="F43" s="164">
        <v>8.194444444444445</v>
      </c>
      <c r="G43" s="168">
        <f t="shared" si="0"/>
        <v>18</v>
      </c>
      <c r="H43" s="172">
        <f>VLOOKUP(B43,data!$A$2:$J$35,7,0)</f>
        <v>87</v>
      </c>
      <c r="I43" s="164">
        <f>VLOOKUP(B43,data!$A$2:$J$35,10,0)</f>
        <v>7.83</v>
      </c>
      <c r="J43" s="162">
        <f>VLOOKUP(B43,data!$A$2:$J$35,9,0)</f>
        <v>145</v>
      </c>
      <c r="K43" s="174" t="s">
        <v>95</v>
      </c>
      <c r="L43" s="162" t="s">
        <v>18</v>
      </c>
      <c r="M43" s="176">
        <v>3025000</v>
      </c>
      <c r="N43" s="1"/>
    </row>
    <row r="44" spans="1:14" ht="15" customHeight="1">
      <c r="A44" s="58">
        <v>37</v>
      </c>
      <c r="B44" s="160" t="s">
        <v>868</v>
      </c>
      <c r="C44" s="160" t="s">
        <v>412</v>
      </c>
      <c r="D44" s="160" t="s">
        <v>165</v>
      </c>
      <c r="E44" s="162" t="s">
        <v>18</v>
      </c>
      <c r="F44" s="164">
        <v>8.166666666666666</v>
      </c>
      <c r="G44" s="168">
        <f t="shared" si="0"/>
        <v>18</v>
      </c>
      <c r="H44" s="172">
        <f>VLOOKUP(B44,data!$A$2:$J$35,7,0)</f>
        <v>90</v>
      </c>
      <c r="I44" s="164">
        <f>VLOOKUP(B44,data!$A$2:$J$35,10,0)</f>
        <v>7.81</v>
      </c>
      <c r="J44" s="162">
        <f>VLOOKUP(B44,data!$A$2:$J$35,9,0)</f>
        <v>145</v>
      </c>
      <c r="K44" s="174" t="s">
        <v>95</v>
      </c>
      <c r="L44" s="162" t="s">
        <v>18</v>
      </c>
      <c r="M44" s="176">
        <v>3025000</v>
      </c>
      <c r="N44" s="1"/>
    </row>
    <row r="45" spans="1:14" ht="15" customHeight="1">
      <c r="A45" s="58">
        <v>38</v>
      </c>
      <c r="B45" s="160" t="s">
        <v>735</v>
      </c>
      <c r="C45" s="160" t="s">
        <v>736</v>
      </c>
      <c r="D45" s="160" t="s">
        <v>99</v>
      </c>
      <c r="E45" s="162" t="s">
        <v>21</v>
      </c>
      <c r="F45" s="164">
        <v>8.03125</v>
      </c>
      <c r="G45" s="171">
        <v>16</v>
      </c>
      <c r="H45" s="172">
        <f>VLOOKUP(B45,data!$A$2:$J$35,7,0)</f>
        <v>82</v>
      </c>
      <c r="I45" s="164">
        <f>VLOOKUP(B45,data!$A$2:$J$35,10,0)</f>
        <v>7.91</v>
      </c>
      <c r="J45" s="162">
        <f>VLOOKUP(B45,data!$A$2:$J$35,9,0)</f>
        <v>144</v>
      </c>
      <c r="K45" s="174" t="s">
        <v>95</v>
      </c>
      <c r="L45" s="162" t="s">
        <v>21</v>
      </c>
      <c r="M45" s="176">
        <v>3025000</v>
      </c>
      <c r="N45" s="1"/>
    </row>
    <row r="46" spans="1:14" ht="15" customHeight="1">
      <c r="A46" s="58">
        <v>39</v>
      </c>
      <c r="B46" s="160" t="s">
        <v>938</v>
      </c>
      <c r="C46" s="160" t="s">
        <v>411</v>
      </c>
      <c r="D46" s="160" t="s">
        <v>153</v>
      </c>
      <c r="E46" s="162" t="s">
        <v>21</v>
      </c>
      <c r="F46" s="164">
        <v>8.125</v>
      </c>
      <c r="G46" s="171">
        <v>16</v>
      </c>
      <c r="H46" s="172">
        <f>VLOOKUP(B46,data!$A$2:$J$35,7,0)</f>
        <v>80</v>
      </c>
      <c r="I46" s="164">
        <f>VLOOKUP(B46,data!$A$2:$J$35,10,0)</f>
        <v>8.35</v>
      </c>
      <c r="J46" s="162">
        <f>VLOOKUP(B46,data!$A$2:$J$35,9,0)</f>
        <v>144</v>
      </c>
      <c r="K46" s="174" t="s">
        <v>95</v>
      </c>
      <c r="L46" s="162" t="s">
        <v>21</v>
      </c>
      <c r="M46" s="176">
        <v>3025000</v>
      </c>
      <c r="N46" s="1"/>
    </row>
    <row r="47" spans="1:14" ht="15" customHeight="1">
      <c r="A47" s="58">
        <v>40</v>
      </c>
      <c r="B47" s="160" t="s">
        <v>241</v>
      </c>
      <c r="C47" s="160" t="s">
        <v>381</v>
      </c>
      <c r="D47" s="160" t="s">
        <v>101</v>
      </c>
      <c r="E47" s="162" t="s">
        <v>21</v>
      </c>
      <c r="F47" s="164">
        <v>8.875</v>
      </c>
      <c r="G47" s="171">
        <v>16</v>
      </c>
      <c r="H47" s="172">
        <f>VLOOKUP(B47,data!$A$2:$J$35,7,0)</f>
        <v>90</v>
      </c>
      <c r="I47" s="164">
        <f>VLOOKUP(B47,data!$A$2:$J$35,10,0)</f>
        <v>8.62</v>
      </c>
      <c r="J47" s="162">
        <f>VLOOKUP(B47,data!$A$2:$J$35,9,0)</f>
        <v>144</v>
      </c>
      <c r="K47" s="174" t="s">
        <v>95</v>
      </c>
      <c r="L47" s="162" t="s">
        <v>21</v>
      </c>
      <c r="M47" s="176">
        <v>3025000</v>
      </c>
      <c r="N47" s="1"/>
    </row>
    <row r="48" spans="1:14" ht="15" customHeight="1">
      <c r="A48" s="58">
        <v>41</v>
      </c>
      <c r="B48" s="160" t="s">
        <v>941</v>
      </c>
      <c r="C48" s="160" t="s">
        <v>959</v>
      </c>
      <c r="D48" s="160" t="s">
        <v>252</v>
      </c>
      <c r="E48" s="162" t="s">
        <v>21</v>
      </c>
      <c r="F48" s="164">
        <v>8.21875</v>
      </c>
      <c r="G48" s="169">
        <v>16</v>
      </c>
      <c r="H48" s="172">
        <f>VLOOKUP(B48,data!$A$2:$J$35,7,0)</f>
        <v>82</v>
      </c>
      <c r="I48" s="164">
        <f>VLOOKUP(B48,data!$A$2:$J$35,10,0)</f>
        <v>8.14</v>
      </c>
      <c r="J48" s="162">
        <f>VLOOKUP(B48,data!$A$2:$J$35,9,0)</f>
        <v>152</v>
      </c>
      <c r="K48" s="174" t="s">
        <v>95</v>
      </c>
      <c r="L48" s="162" t="s">
        <v>21</v>
      </c>
      <c r="M48" s="176">
        <v>3025000</v>
      </c>
      <c r="N48" s="1"/>
    </row>
    <row r="49" spans="1:14" ht="15" customHeight="1">
      <c r="A49" s="58">
        <v>42</v>
      </c>
      <c r="B49" s="160" t="s">
        <v>943</v>
      </c>
      <c r="C49" s="160" t="s">
        <v>960</v>
      </c>
      <c r="D49" s="160" t="s">
        <v>142</v>
      </c>
      <c r="E49" s="162" t="s">
        <v>21</v>
      </c>
      <c r="F49" s="164">
        <v>8.3125</v>
      </c>
      <c r="G49" s="169">
        <v>16</v>
      </c>
      <c r="H49" s="172">
        <f>VLOOKUP(B49,data!$A$2:$J$35,7,0)</f>
        <v>82</v>
      </c>
      <c r="I49" s="164">
        <f>VLOOKUP(B49,data!$A$2:$J$35,10,0)</f>
        <v>8.23</v>
      </c>
      <c r="J49" s="162">
        <f>VLOOKUP(B49,data!$A$2:$J$35,9,0)</f>
        <v>152</v>
      </c>
      <c r="K49" s="174" t="s">
        <v>95</v>
      </c>
      <c r="L49" s="162" t="s">
        <v>21</v>
      </c>
      <c r="M49" s="176">
        <v>3025000</v>
      </c>
      <c r="N49" s="1"/>
    </row>
    <row r="50" spans="1:14" ht="15" customHeight="1">
      <c r="A50" s="58">
        <v>43</v>
      </c>
      <c r="B50" s="160" t="s">
        <v>946</v>
      </c>
      <c r="C50" s="160" t="s">
        <v>961</v>
      </c>
      <c r="D50" s="160" t="s">
        <v>903</v>
      </c>
      <c r="E50" s="162" t="s">
        <v>21</v>
      </c>
      <c r="F50" s="164">
        <v>8.272727272727273</v>
      </c>
      <c r="G50" s="169">
        <v>22</v>
      </c>
      <c r="H50" s="172">
        <f>VLOOKUP(B50,data!$A$2:$J$35,7,0)</f>
        <v>82</v>
      </c>
      <c r="I50" s="164">
        <f>VLOOKUP(B50,data!$A$2:$J$35,10,0)</f>
        <v>8.03</v>
      </c>
      <c r="J50" s="162">
        <f>VLOOKUP(B50,data!$A$2:$J$35,9,0)</f>
        <v>144</v>
      </c>
      <c r="K50" s="174" t="s">
        <v>95</v>
      </c>
      <c r="L50" s="162" t="s">
        <v>21</v>
      </c>
      <c r="M50" s="176">
        <v>3025000</v>
      </c>
      <c r="N50" s="1"/>
    </row>
    <row r="51" spans="1:14" ht="15" customHeight="1">
      <c r="A51" s="135">
        <v>44</v>
      </c>
      <c r="B51" s="161" t="s">
        <v>269</v>
      </c>
      <c r="C51" s="161" t="s">
        <v>456</v>
      </c>
      <c r="D51" s="161" t="s">
        <v>135</v>
      </c>
      <c r="E51" s="163" t="s">
        <v>21</v>
      </c>
      <c r="F51" s="165">
        <v>8.59375</v>
      </c>
      <c r="G51" s="170">
        <v>16</v>
      </c>
      <c r="H51" s="173">
        <f>VLOOKUP(B51,data!$A$2:$J$35,7,0)</f>
        <v>95</v>
      </c>
      <c r="I51" s="165">
        <f>VLOOKUP(B51,data!$A$2:$J$35,10,0)</f>
        <v>8.29</v>
      </c>
      <c r="J51" s="163">
        <f>VLOOKUP(B51,data!$A$2:$J$35,9,0)</f>
        <v>144</v>
      </c>
      <c r="K51" s="175" t="s">
        <v>95</v>
      </c>
      <c r="L51" s="163" t="s">
        <v>21</v>
      </c>
      <c r="M51" s="177">
        <v>3025000</v>
      </c>
      <c r="N51" s="178"/>
    </row>
    <row r="52" spans="1:14" ht="15" customHeight="1">
      <c r="A52" s="58">
        <v>45</v>
      </c>
      <c r="B52" s="124" t="s">
        <v>262</v>
      </c>
      <c r="C52" s="124" t="s">
        <v>314</v>
      </c>
      <c r="D52" s="124" t="s">
        <v>179</v>
      </c>
      <c r="E52" s="125" t="s">
        <v>21</v>
      </c>
      <c r="F52" s="126">
        <v>8.6875</v>
      </c>
      <c r="G52" s="131">
        <v>16</v>
      </c>
      <c r="H52" s="129">
        <f>VLOOKUP(B52,data!$A$2:$J$35,7,0)</f>
        <v>90</v>
      </c>
      <c r="I52" s="126">
        <f>VLOOKUP(B52,data!$A$2:$J$35,10,0)</f>
        <v>8.29</v>
      </c>
      <c r="J52" s="125">
        <f>VLOOKUP(B52,data!$A$2:$J$35,9,0)</f>
        <v>144</v>
      </c>
      <c r="K52" s="127" t="s">
        <v>95</v>
      </c>
      <c r="L52" s="125" t="s">
        <v>21</v>
      </c>
      <c r="M52" s="128">
        <v>3025000</v>
      </c>
      <c r="N52" s="1"/>
    </row>
    <row r="53" spans="1:14" ht="15" customHeight="1">
      <c r="A53" s="58">
        <v>46</v>
      </c>
      <c r="B53" s="124" t="s">
        <v>257</v>
      </c>
      <c r="C53" s="124" t="s">
        <v>314</v>
      </c>
      <c r="D53" s="124" t="s">
        <v>258</v>
      </c>
      <c r="E53" s="125" t="s">
        <v>21</v>
      </c>
      <c r="F53" s="126">
        <v>8.5</v>
      </c>
      <c r="G53" s="131">
        <v>16</v>
      </c>
      <c r="H53" s="129">
        <f>VLOOKUP(B53,data!$A$2:$J$35,7,0)</f>
        <v>85</v>
      </c>
      <c r="I53" s="126">
        <f>VLOOKUP(B53,data!$A$2:$J$35,10,0)</f>
        <v>8.35</v>
      </c>
      <c r="J53" s="125">
        <f>VLOOKUP(B53,data!$A$2:$J$35,9,0)</f>
        <v>152</v>
      </c>
      <c r="K53" s="127" t="s">
        <v>95</v>
      </c>
      <c r="L53" s="125" t="s">
        <v>21</v>
      </c>
      <c r="M53" s="128">
        <v>3025000</v>
      </c>
      <c r="N53" s="1"/>
    </row>
    <row r="54" spans="1:14" ht="15" customHeight="1">
      <c r="A54" s="58">
        <v>47</v>
      </c>
      <c r="B54" s="124" t="s">
        <v>954</v>
      </c>
      <c r="C54" s="124" t="s">
        <v>962</v>
      </c>
      <c r="D54" s="124" t="s">
        <v>890</v>
      </c>
      <c r="E54" s="125" t="s">
        <v>21</v>
      </c>
      <c r="F54" s="126">
        <v>8.71875</v>
      </c>
      <c r="G54" s="132">
        <v>16</v>
      </c>
      <c r="H54" s="129">
        <f>VLOOKUP(B54,data!$A$2:$J$35,7,0)</f>
        <v>90</v>
      </c>
      <c r="I54" s="126">
        <f>VLOOKUP(B54,data!$A$2:$J$35,10,0)</f>
        <v>8.44</v>
      </c>
      <c r="J54" s="125">
        <f>VLOOKUP(B54,data!$A$2:$J$35,9,0)</f>
        <v>152</v>
      </c>
      <c r="K54" s="127" t="s">
        <v>95</v>
      </c>
      <c r="L54" s="125" t="s">
        <v>21</v>
      </c>
      <c r="M54" s="128">
        <v>3025000</v>
      </c>
      <c r="N54" s="1"/>
    </row>
    <row r="55" spans="1:14" ht="15" customHeight="1">
      <c r="A55" s="58">
        <v>48</v>
      </c>
      <c r="B55" s="136" t="s">
        <v>273</v>
      </c>
      <c r="C55" s="136" t="s">
        <v>423</v>
      </c>
      <c r="D55" s="136" t="s">
        <v>119</v>
      </c>
      <c r="E55" s="136" t="s">
        <v>31</v>
      </c>
      <c r="F55" s="137">
        <v>8.68</v>
      </c>
      <c r="G55" s="167">
        <v>17</v>
      </c>
      <c r="H55" s="152">
        <v>100</v>
      </c>
      <c r="I55" s="137">
        <v>8.16</v>
      </c>
      <c r="J55" s="138">
        <v>108</v>
      </c>
      <c r="K55" s="136" t="s">
        <v>95</v>
      </c>
      <c r="L55" s="136" t="s">
        <v>31</v>
      </c>
      <c r="M55" s="137">
        <v>3025000</v>
      </c>
      <c r="N55" s="60"/>
    </row>
    <row r="56" spans="1:14" ht="15" customHeight="1">
      <c r="A56" s="58">
        <v>49</v>
      </c>
      <c r="B56" s="136" t="s">
        <v>279</v>
      </c>
      <c r="C56" s="136" t="s">
        <v>455</v>
      </c>
      <c r="D56" s="136" t="s">
        <v>280</v>
      </c>
      <c r="E56" s="136" t="s">
        <v>31</v>
      </c>
      <c r="F56" s="137">
        <v>8.59</v>
      </c>
      <c r="G56" s="167">
        <v>17</v>
      </c>
      <c r="H56" s="152">
        <v>95</v>
      </c>
      <c r="I56" s="137">
        <v>8.05</v>
      </c>
      <c r="J56" s="138">
        <v>111</v>
      </c>
      <c r="K56" s="136" t="s">
        <v>95</v>
      </c>
      <c r="L56" s="136" t="s">
        <v>31</v>
      </c>
      <c r="M56" s="137">
        <v>3025000</v>
      </c>
      <c r="N56" s="60"/>
    </row>
    <row r="57" spans="1:14" ht="15" customHeight="1">
      <c r="A57" s="58">
        <v>50</v>
      </c>
      <c r="B57" s="136" t="s">
        <v>263</v>
      </c>
      <c r="C57" s="136" t="s">
        <v>467</v>
      </c>
      <c r="D57" s="136" t="s">
        <v>248</v>
      </c>
      <c r="E57" s="136" t="s">
        <v>31</v>
      </c>
      <c r="F57" s="137">
        <v>8.56</v>
      </c>
      <c r="G57" s="167">
        <v>17</v>
      </c>
      <c r="H57" s="152">
        <v>100</v>
      </c>
      <c r="I57" s="137">
        <v>8</v>
      </c>
      <c r="J57" s="138">
        <v>105</v>
      </c>
      <c r="K57" s="136" t="s">
        <v>95</v>
      </c>
      <c r="L57" s="136" t="s">
        <v>31</v>
      </c>
      <c r="M57" s="137">
        <v>3025000</v>
      </c>
      <c r="N57" s="60"/>
    </row>
    <row r="58" spans="1:14" ht="15" customHeight="1">
      <c r="A58" s="58">
        <v>51</v>
      </c>
      <c r="B58" s="136" t="s">
        <v>281</v>
      </c>
      <c r="C58" s="136" t="s">
        <v>489</v>
      </c>
      <c r="D58" s="136" t="s">
        <v>182</v>
      </c>
      <c r="E58" s="136" t="s">
        <v>31</v>
      </c>
      <c r="F58" s="137">
        <v>8.06</v>
      </c>
      <c r="G58" s="142">
        <v>17</v>
      </c>
      <c r="H58" s="152">
        <v>84</v>
      </c>
      <c r="I58" s="137">
        <v>7.63</v>
      </c>
      <c r="J58" s="138">
        <v>108</v>
      </c>
      <c r="K58" s="136" t="s">
        <v>95</v>
      </c>
      <c r="L58" s="136" t="s">
        <v>31</v>
      </c>
      <c r="M58" s="137">
        <v>3025000</v>
      </c>
      <c r="N58" s="60"/>
    </row>
    <row r="59" spans="1:14" ht="15" customHeight="1">
      <c r="A59" s="58">
        <v>52</v>
      </c>
      <c r="B59" s="136" t="s">
        <v>260</v>
      </c>
      <c r="C59" s="136" t="s">
        <v>568</v>
      </c>
      <c r="D59" s="136" t="s">
        <v>100</v>
      </c>
      <c r="E59" s="136" t="s">
        <v>31</v>
      </c>
      <c r="F59" s="137">
        <v>8.32</v>
      </c>
      <c r="G59" s="167">
        <v>17</v>
      </c>
      <c r="H59" s="152">
        <v>85</v>
      </c>
      <c r="I59" s="137">
        <v>8.02</v>
      </c>
      <c r="J59" s="138">
        <v>108</v>
      </c>
      <c r="K59" s="136" t="s">
        <v>95</v>
      </c>
      <c r="L59" s="136" t="s">
        <v>31</v>
      </c>
      <c r="M59" s="137">
        <v>3025000</v>
      </c>
      <c r="N59" s="60"/>
    </row>
    <row r="60" spans="1:14" ht="15" customHeight="1">
      <c r="A60" s="58">
        <v>53</v>
      </c>
      <c r="B60" s="136" t="s">
        <v>259</v>
      </c>
      <c r="C60" s="136" t="s">
        <v>401</v>
      </c>
      <c r="D60" s="136" t="s">
        <v>226</v>
      </c>
      <c r="E60" s="136" t="s">
        <v>31</v>
      </c>
      <c r="F60" s="137">
        <v>8.5</v>
      </c>
      <c r="G60" s="167">
        <v>37</v>
      </c>
      <c r="H60" s="152">
        <v>90</v>
      </c>
      <c r="I60" s="137">
        <v>8.25</v>
      </c>
      <c r="J60" s="138">
        <v>137</v>
      </c>
      <c r="K60" s="136" t="s">
        <v>95</v>
      </c>
      <c r="L60" s="136" t="s">
        <v>31</v>
      </c>
      <c r="M60" s="137">
        <v>3025000</v>
      </c>
      <c r="N60" s="60"/>
    </row>
    <row r="61" spans="1:14" ht="15" customHeight="1">
      <c r="A61" s="58">
        <v>54</v>
      </c>
      <c r="B61" s="136" t="s">
        <v>276</v>
      </c>
      <c r="C61" s="136" t="s">
        <v>500</v>
      </c>
      <c r="D61" s="136" t="s">
        <v>210</v>
      </c>
      <c r="E61" s="136" t="s">
        <v>31</v>
      </c>
      <c r="F61" s="137">
        <v>8.45</v>
      </c>
      <c r="G61" s="167">
        <v>21</v>
      </c>
      <c r="H61" s="152">
        <v>93</v>
      </c>
      <c r="I61" s="137">
        <v>8.04</v>
      </c>
      <c r="J61" s="138">
        <v>112</v>
      </c>
      <c r="K61" s="136" t="s">
        <v>95</v>
      </c>
      <c r="L61" s="136" t="s">
        <v>31</v>
      </c>
      <c r="M61" s="137">
        <v>3025000</v>
      </c>
      <c r="N61" s="60"/>
    </row>
    <row r="62" spans="1:14" ht="15" customHeight="1">
      <c r="A62" s="58">
        <v>55</v>
      </c>
      <c r="B62" s="136" t="s">
        <v>256</v>
      </c>
      <c r="C62" s="136" t="s">
        <v>726</v>
      </c>
      <c r="D62" s="136" t="s">
        <v>97</v>
      </c>
      <c r="E62" s="136" t="s">
        <v>31</v>
      </c>
      <c r="F62" s="137">
        <v>8.05</v>
      </c>
      <c r="G62" s="142">
        <v>21</v>
      </c>
      <c r="H62" s="152">
        <v>80</v>
      </c>
      <c r="I62" s="137">
        <v>7.93</v>
      </c>
      <c r="J62" s="138">
        <v>112</v>
      </c>
      <c r="K62" s="136" t="s">
        <v>95</v>
      </c>
      <c r="L62" s="136" t="s">
        <v>31</v>
      </c>
      <c r="M62" s="137">
        <v>3025000</v>
      </c>
      <c r="N62" s="60"/>
    </row>
    <row r="63" spans="1:14" ht="15" customHeight="1">
      <c r="A63" s="58">
        <v>56</v>
      </c>
      <c r="B63" s="136" t="s">
        <v>278</v>
      </c>
      <c r="C63" s="136" t="s">
        <v>454</v>
      </c>
      <c r="D63" s="136" t="s">
        <v>174</v>
      </c>
      <c r="E63" s="136" t="s">
        <v>31</v>
      </c>
      <c r="F63" s="137">
        <v>8.59</v>
      </c>
      <c r="G63" s="167">
        <v>17</v>
      </c>
      <c r="H63" s="152">
        <v>100</v>
      </c>
      <c r="I63" s="137">
        <v>8.07</v>
      </c>
      <c r="J63" s="138">
        <v>112</v>
      </c>
      <c r="K63" s="136" t="s">
        <v>95</v>
      </c>
      <c r="L63" s="136" t="s">
        <v>31</v>
      </c>
      <c r="M63" s="137">
        <v>3025000</v>
      </c>
      <c r="N63" s="60"/>
    </row>
    <row r="64" spans="1:14" ht="15" customHeight="1">
      <c r="A64" s="58">
        <v>57</v>
      </c>
      <c r="B64" s="136" t="s">
        <v>274</v>
      </c>
      <c r="C64" s="136" t="s">
        <v>384</v>
      </c>
      <c r="D64" s="136" t="s">
        <v>275</v>
      </c>
      <c r="E64" s="136" t="s">
        <v>31</v>
      </c>
      <c r="F64" s="137">
        <v>8.68</v>
      </c>
      <c r="G64" s="167">
        <v>17</v>
      </c>
      <c r="H64" s="152">
        <v>95</v>
      </c>
      <c r="I64" s="137">
        <v>8.16</v>
      </c>
      <c r="J64" s="138">
        <v>111</v>
      </c>
      <c r="K64" s="136" t="s">
        <v>95</v>
      </c>
      <c r="L64" s="136" t="s">
        <v>31</v>
      </c>
      <c r="M64" s="137">
        <v>3025000</v>
      </c>
      <c r="N64" s="60"/>
    </row>
    <row r="65" spans="1:14" ht="15" customHeight="1">
      <c r="A65" s="58">
        <v>58</v>
      </c>
      <c r="B65" s="136" t="s">
        <v>268</v>
      </c>
      <c r="C65" s="136" t="s">
        <v>589</v>
      </c>
      <c r="D65" s="136" t="s">
        <v>182</v>
      </c>
      <c r="E65" s="136" t="s">
        <v>31</v>
      </c>
      <c r="F65" s="137">
        <v>8.29</v>
      </c>
      <c r="G65" s="167">
        <v>17</v>
      </c>
      <c r="H65" s="152">
        <v>80</v>
      </c>
      <c r="I65" s="137">
        <v>8.13</v>
      </c>
      <c r="J65" s="138">
        <v>111</v>
      </c>
      <c r="K65" s="136" t="s">
        <v>95</v>
      </c>
      <c r="L65" s="136" t="s">
        <v>31</v>
      </c>
      <c r="M65" s="137">
        <v>3025000</v>
      </c>
      <c r="N65" s="60"/>
    </row>
    <row r="66" spans="1:14" ht="15" customHeight="1">
      <c r="A66" s="58">
        <v>59</v>
      </c>
      <c r="B66" s="136" t="s">
        <v>483</v>
      </c>
      <c r="C66" s="136" t="s">
        <v>316</v>
      </c>
      <c r="D66" s="136" t="s">
        <v>484</v>
      </c>
      <c r="E66" s="136" t="s">
        <v>31</v>
      </c>
      <c r="F66" s="137">
        <v>8.5</v>
      </c>
      <c r="G66" s="167">
        <v>17</v>
      </c>
      <c r="H66" s="152">
        <v>93</v>
      </c>
      <c r="I66" s="137">
        <v>7.63</v>
      </c>
      <c r="J66" s="138">
        <v>111</v>
      </c>
      <c r="K66" s="136" t="s">
        <v>95</v>
      </c>
      <c r="L66" s="136" t="s">
        <v>31</v>
      </c>
      <c r="M66" s="137">
        <v>3025000</v>
      </c>
      <c r="N66" s="60"/>
    </row>
    <row r="67" spans="1:14" ht="15" customHeight="1">
      <c r="A67" s="58">
        <v>60</v>
      </c>
      <c r="B67" s="136" t="s">
        <v>249</v>
      </c>
      <c r="C67" s="136" t="s">
        <v>442</v>
      </c>
      <c r="D67" s="136" t="s">
        <v>250</v>
      </c>
      <c r="E67" s="136" t="s">
        <v>31</v>
      </c>
      <c r="F67" s="137">
        <v>8.62</v>
      </c>
      <c r="G67" s="167">
        <v>17</v>
      </c>
      <c r="H67" s="152">
        <v>100</v>
      </c>
      <c r="I67" s="137">
        <v>8.1</v>
      </c>
      <c r="J67" s="138">
        <v>111</v>
      </c>
      <c r="K67" s="136" t="s">
        <v>95</v>
      </c>
      <c r="L67" s="136" t="s">
        <v>31</v>
      </c>
      <c r="M67" s="137">
        <v>3025000</v>
      </c>
      <c r="N67" s="60"/>
    </row>
    <row r="68" spans="1:14" ht="15" customHeight="1">
      <c r="A68" s="58">
        <v>61</v>
      </c>
      <c r="B68" s="136" t="s">
        <v>709</v>
      </c>
      <c r="C68" s="136" t="s">
        <v>710</v>
      </c>
      <c r="D68" s="136" t="s">
        <v>711</v>
      </c>
      <c r="E68" s="136" t="s">
        <v>47</v>
      </c>
      <c r="F68" s="137">
        <v>8.08</v>
      </c>
      <c r="G68" s="142">
        <v>24</v>
      </c>
      <c r="H68" s="152">
        <v>87</v>
      </c>
      <c r="I68" s="137">
        <v>7.65</v>
      </c>
      <c r="J68" s="138">
        <v>114</v>
      </c>
      <c r="K68" s="136" t="s">
        <v>95</v>
      </c>
      <c r="L68" s="136" t="s">
        <v>47</v>
      </c>
      <c r="M68" s="137">
        <v>3025000</v>
      </c>
      <c r="N68" s="60"/>
    </row>
    <row r="69" spans="1:14" ht="15" customHeight="1">
      <c r="A69" s="58">
        <v>62</v>
      </c>
      <c r="B69" s="136" t="s">
        <v>645</v>
      </c>
      <c r="C69" s="136" t="s">
        <v>646</v>
      </c>
      <c r="D69" s="136" t="s">
        <v>101</v>
      </c>
      <c r="E69" s="136" t="s">
        <v>47</v>
      </c>
      <c r="F69" s="137">
        <v>8.17</v>
      </c>
      <c r="G69" s="142">
        <v>24</v>
      </c>
      <c r="H69" s="152">
        <v>93</v>
      </c>
      <c r="I69" s="137">
        <v>7.71</v>
      </c>
      <c r="J69" s="138">
        <v>111</v>
      </c>
      <c r="K69" s="136" t="s">
        <v>95</v>
      </c>
      <c r="L69" s="136" t="s">
        <v>47</v>
      </c>
      <c r="M69" s="137">
        <v>3025000</v>
      </c>
      <c r="N69" s="60"/>
    </row>
    <row r="70" spans="1:14" ht="15" customHeight="1">
      <c r="A70" s="58">
        <v>63</v>
      </c>
      <c r="B70" s="136" t="s">
        <v>745</v>
      </c>
      <c r="C70" s="136" t="s">
        <v>746</v>
      </c>
      <c r="D70" s="136" t="s">
        <v>121</v>
      </c>
      <c r="E70" s="136" t="s">
        <v>47</v>
      </c>
      <c r="F70" s="137">
        <v>8</v>
      </c>
      <c r="G70" s="130">
        <v>24</v>
      </c>
      <c r="H70" s="152">
        <v>92</v>
      </c>
      <c r="I70" s="137">
        <v>7.62</v>
      </c>
      <c r="J70" s="138">
        <v>114</v>
      </c>
      <c r="K70" s="136" t="s">
        <v>95</v>
      </c>
      <c r="L70" s="136" t="s">
        <v>47</v>
      </c>
      <c r="M70" s="137">
        <v>3025000</v>
      </c>
      <c r="N70" s="60"/>
    </row>
    <row r="71" spans="1:14" ht="15" customHeight="1">
      <c r="A71" s="58">
        <v>64</v>
      </c>
      <c r="B71" s="136" t="s">
        <v>523</v>
      </c>
      <c r="C71" s="136" t="s">
        <v>524</v>
      </c>
      <c r="D71" s="136" t="s">
        <v>149</v>
      </c>
      <c r="E71" s="136" t="s">
        <v>47</v>
      </c>
      <c r="F71" s="137">
        <v>8.4</v>
      </c>
      <c r="G71" s="167">
        <v>24</v>
      </c>
      <c r="H71" s="152">
        <v>90</v>
      </c>
      <c r="I71" s="137">
        <v>7.71</v>
      </c>
      <c r="J71" s="138">
        <v>114</v>
      </c>
      <c r="K71" s="136" t="s">
        <v>95</v>
      </c>
      <c r="L71" s="136" t="s">
        <v>47</v>
      </c>
      <c r="M71" s="137">
        <v>3025000</v>
      </c>
      <c r="N71" s="60"/>
    </row>
    <row r="72" spans="1:14" ht="15" customHeight="1">
      <c r="A72" s="58">
        <v>65</v>
      </c>
      <c r="B72" s="136" t="s">
        <v>615</v>
      </c>
      <c r="C72" s="136" t="s">
        <v>489</v>
      </c>
      <c r="D72" s="136" t="s">
        <v>106</v>
      </c>
      <c r="E72" s="136" t="s">
        <v>47</v>
      </c>
      <c r="F72" s="137">
        <v>8.23</v>
      </c>
      <c r="G72" s="167">
        <v>20</v>
      </c>
      <c r="H72" s="152">
        <v>100</v>
      </c>
      <c r="I72" s="137">
        <v>7.95</v>
      </c>
      <c r="J72" s="138">
        <v>110</v>
      </c>
      <c r="K72" s="136" t="s">
        <v>95</v>
      </c>
      <c r="L72" s="136" t="s">
        <v>47</v>
      </c>
      <c r="M72" s="137">
        <v>3025000</v>
      </c>
      <c r="N72" s="60"/>
    </row>
    <row r="73" spans="1:14" ht="15" customHeight="1">
      <c r="A73" s="58">
        <v>66</v>
      </c>
      <c r="B73" s="136" t="s">
        <v>587</v>
      </c>
      <c r="C73" s="136" t="s">
        <v>588</v>
      </c>
      <c r="D73" s="136" t="s">
        <v>134</v>
      </c>
      <c r="E73" s="136" t="s">
        <v>47</v>
      </c>
      <c r="F73" s="137">
        <v>8.29</v>
      </c>
      <c r="G73" s="167">
        <v>24</v>
      </c>
      <c r="H73" s="152">
        <v>80</v>
      </c>
      <c r="I73" s="137">
        <v>7.85</v>
      </c>
      <c r="J73" s="138">
        <v>114</v>
      </c>
      <c r="K73" s="136" t="s">
        <v>95</v>
      </c>
      <c r="L73" s="136" t="s">
        <v>47</v>
      </c>
      <c r="M73" s="137">
        <v>3025000</v>
      </c>
      <c r="N73" s="60"/>
    </row>
    <row r="74" spans="1:14" ht="15" customHeight="1">
      <c r="A74" s="58">
        <v>67</v>
      </c>
      <c r="B74" s="136" t="s">
        <v>697</v>
      </c>
      <c r="C74" s="136" t="s">
        <v>698</v>
      </c>
      <c r="D74" s="136" t="s">
        <v>699</v>
      </c>
      <c r="E74" s="136" t="s">
        <v>47</v>
      </c>
      <c r="F74" s="137">
        <v>8.1</v>
      </c>
      <c r="G74" s="142">
        <v>20</v>
      </c>
      <c r="H74" s="152">
        <v>95</v>
      </c>
      <c r="I74" s="137">
        <v>7.63</v>
      </c>
      <c r="J74" s="138">
        <v>111</v>
      </c>
      <c r="K74" s="136" t="s">
        <v>95</v>
      </c>
      <c r="L74" s="136" t="s">
        <v>47</v>
      </c>
      <c r="M74" s="137">
        <v>3025000</v>
      </c>
      <c r="N74" s="60"/>
    </row>
    <row r="75" spans="1:14" ht="15" customHeight="1">
      <c r="A75" s="58">
        <v>68</v>
      </c>
      <c r="B75" s="136" t="s">
        <v>449</v>
      </c>
      <c r="C75" s="136" t="s">
        <v>450</v>
      </c>
      <c r="D75" s="136" t="s">
        <v>280</v>
      </c>
      <c r="E75" s="136" t="s">
        <v>47</v>
      </c>
      <c r="F75" s="137">
        <v>8.6</v>
      </c>
      <c r="G75" s="167">
        <v>20</v>
      </c>
      <c r="H75" s="152">
        <v>90</v>
      </c>
      <c r="I75" s="137">
        <v>7.93</v>
      </c>
      <c r="J75" s="138">
        <v>110</v>
      </c>
      <c r="K75" s="136" t="s">
        <v>95</v>
      </c>
      <c r="L75" s="136" t="s">
        <v>47</v>
      </c>
      <c r="M75" s="137">
        <v>3025000</v>
      </c>
      <c r="N75" s="60"/>
    </row>
    <row r="76" spans="1:14" ht="15" customHeight="1">
      <c r="A76" s="58">
        <v>69</v>
      </c>
      <c r="B76" s="136" t="s">
        <v>445</v>
      </c>
      <c r="C76" s="136" t="s">
        <v>446</v>
      </c>
      <c r="D76" s="136" t="s">
        <v>168</v>
      </c>
      <c r="E76" s="136" t="s">
        <v>47</v>
      </c>
      <c r="F76" s="137">
        <v>8.61</v>
      </c>
      <c r="G76" s="167">
        <v>19</v>
      </c>
      <c r="H76" s="152">
        <v>90</v>
      </c>
      <c r="I76" s="137">
        <v>8</v>
      </c>
      <c r="J76" s="138">
        <v>109</v>
      </c>
      <c r="K76" s="136" t="s">
        <v>95</v>
      </c>
      <c r="L76" s="136" t="s">
        <v>47</v>
      </c>
      <c r="M76" s="137">
        <v>3025000</v>
      </c>
      <c r="N76" s="60"/>
    </row>
    <row r="77" spans="1:14" ht="15" customHeight="1">
      <c r="A77" s="58">
        <v>70</v>
      </c>
      <c r="B77" s="136" t="s">
        <v>739</v>
      </c>
      <c r="C77" s="136" t="s">
        <v>736</v>
      </c>
      <c r="D77" s="136" t="s">
        <v>158</v>
      </c>
      <c r="E77" s="136" t="s">
        <v>47</v>
      </c>
      <c r="F77" s="137">
        <v>8.02</v>
      </c>
      <c r="G77" s="142">
        <v>24</v>
      </c>
      <c r="H77" s="152">
        <v>80</v>
      </c>
      <c r="I77" s="137">
        <v>7.79</v>
      </c>
      <c r="J77" s="138">
        <v>114</v>
      </c>
      <c r="K77" s="136" t="s">
        <v>95</v>
      </c>
      <c r="L77" s="136" t="s">
        <v>47</v>
      </c>
      <c r="M77" s="137">
        <v>3025000</v>
      </c>
      <c r="N77" s="60"/>
    </row>
    <row r="78" spans="1:14" ht="15" customHeight="1">
      <c r="A78" s="58">
        <v>71</v>
      </c>
      <c r="B78" s="136" t="s">
        <v>396</v>
      </c>
      <c r="C78" s="136" t="s">
        <v>397</v>
      </c>
      <c r="D78" s="136" t="s">
        <v>234</v>
      </c>
      <c r="E78" s="136" t="s">
        <v>47</v>
      </c>
      <c r="F78" s="137">
        <v>8.76</v>
      </c>
      <c r="G78" s="167">
        <v>21</v>
      </c>
      <c r="H78" s="152">
        <v>100</v>
      </c>
      <c r="I78" s="137">
        <v>7.94</v>
      </c>
      <c r="J78" s="138">
        <v>116</v>
      </c>
      <c r="K78" s="136" t="s">
        <v>95</v>
      </c>
      <c r="L78" s="136" t="s">
        <v>47</v>
      </c>
      <c r="M78" s="137">
        <v>3025000</v>
      </c>
      <c r="N78" s="60"/>
    </row>
    <row r="79" spans="1:14" ht="15" customHeight="1">
      <c r="A79" s="58">
        <v>72</v>
      </c>
      <c r="B79" s="136" t="s">
        <v>291</v>
      </c>
      <c r="C79" s="136" t="s">
        <v>534</v>
      </c>
      <c r="D79" s="136" t="s">
        <v>94</v>
      </c>
      <c r="E79" s="136" t="s">
        <v>47</v>
      </c>
      <c r="F79" s="137">
        <v>8.38</v>
      </c>
      <c r="G79" s="167">
        <v>20</v>
      </c>
      <c r="H79" s="152">
        <v>90</v>
      </c>
      <c r="I79" s="137">
        <v>8.27</v>
      </c>
      <c r="J79" s="138">
        <v>111</v>
      </c>
      <c r="K79" s="136" t="s">
        <v>95</v>
      </c>
      <c r="L79" s="136" t="s">
        <v>47</v>
      </c>
      <c r="M79" s="137">
        <v>3025000</v>
      </c>
      <c r="N79" s="60"/>
    </row>
    <row r="80" spans="1:14" ht="15" customHeight="1">
      <c r="A80" s="58">
        <v>73</v>
      </c>
      <c r="B80" s="136" t="s">
        <v>562</v>
      </c>
      <c r="C80" s="136" t="s">
        <v>563</v>
      </c>
      <c r="D80" s="136" t="s">
        <v>102</v>
      </c>
      <c r="E80" s="136" t="s">
        <v>47</v>
      </c>
      <c r="F80" s="137">
        <v>8.33</v>
      </c>
      <c r="G80" s="167">
        <v>24</v>
      </c>
      <c r="H80" s="152">
        <v>100</v>
      </c>
      <c r="I80" s="137">
        <v>7.75</v>
      </c>
      <c r="J80" s="138">
        <v>114</v>
      </c>
      <c r="K80" s="136" t="s">
        <v>95</v>
      </c>
      <c r="L80" s="136" t="s">
        <v>47</v>
      </c>
      <c r="M80" s="137">
        <v>3025000</v>
      </c>
      <c r="N80" s="60"/>
    </row>
    <row r="81" spans="1:14" ht="15" customHeight="1">
      <c r="A81" s="58">
        <v>74</v>
      </c>
      <c r="B81" s="136" t="s">
        <v>676</v>
      </c>
      <c r="C81" s="136" t="s">
        <v>677</v>
      </c>
      <c r="D81" s="136" t="s">
        <v>102</v>
      </c>
      <c r="E81" s="136" t="s">
        <v>47</v>
      </c>
      <c r="F81" s="137">
        <v>8.13</v>
      </c>
      <c r="G81" s="142">
        <v>23</v>
      </c>
      <c r="H81" s="152">
        <v>88</v>
      </c>
      <c r="I81" s="137">
        <v>7.81</v>
      </c>
      <c r="J81" s="138">
        <v>109</v>
      </c>
      <c r="K81" s="136" t="s">
        <v>95</v>
      </c>
      <c r="L81" s="136" t="s">
        <v>47</v>
      </c>
      <c r="M81" s="137">
        <v>3025000</v>
      </c>
      <c r="N81" s="60"/>
    </row>
    <row r="82" spans="1:14" ht="15" customHeight="1">
      <c r="A82" s="58">
        <v>75</v>
      </c>
      <c r="B82" s="136" t="s">
        <v>721</v>
      </c>
      <c r="C82" s="136" t="s">
        <v>722</v>
      </c>
      <c r="D82" s="136" t="s">
        <v>362</v>
      </c>
      <c r="E82" s="136" t="s">
        <v>47</v>
      </c>
      <c r="F82" s="137">
        <v>8.05</v>
      </c>
      <c r="G82" s="142">
        <v>20</v>
      </c>
      <c r="H82" s="152">
        <v>90</v>
      </c>
      <c r="I82" s="137">
        <v>7.8</v>
      </c>
      <c r="J82" s="138">
        <v>110</v>
      </c>
      <c r="K82" s="136" t="s">
        <v>95</v>
      </c>
      <c r="L82" s="136" t="s">
        <v>47</v>
      </c>
      <c r="M82" s="137">
        <v>3025000</v>
      </c>
      <c r="N82" s="60"/>
    </row>
    <row r="83" spans="1:14" ht="15" customHeight="1">
      <c r="A83" s="58">
        <v>76</v>
      </c>
      <c r="B83" s="136" t="s">
        <v>282</v>
      </c>
      <c r="C83" s="136" t="s">
        <v>590</v>
      </c>
      <c r="D83" s="136" t="s">
        <v>179</v>
      </c>
      <c r="E83" s="136" t="s">
        <v>50</v>
      </c>
      <c r="F83" s="137">
        <v>8.23</v>
      </c>
      <c r="G83" s="167">
        <v>20</v>
      </c>
      <c r="H83" s="152">
        <v>95</v>
      </c>
      <c r="I83" s="137">
        <v>8.02</v>
      </c>
      <c r="J83" s="138">
        <v>64</v>
      </c>
      <c r="K83" s="136" t="s">
        <v>95</v>
      </c>
      <c r="L83" s="136" t="s">
        <v>50</v>
      </c>
      <c r="M83" s="137">
        <v>3025000</v>
      </c>
      <c r="N83" s="60"/>
    </row>
    <row r="84" spans="1:14" ht="15" customHeight="1">
      <c r="A84" s="58">
        <v>77</v>
      </c>
      <c r="B84" s="136" t="s">
        <v>406</v>
      </c>
      <c r="C84" s="136" t="s">
        <v>407</v>
      </c>
      <c r="D84" s="136" t="s">
        <v>192</v>
      </c>
      <c r="E84" s="136" t="s">
        <v>50</v>
      </c>
      <c r="F84" s="137">
        <v>8.73</v>
      </c>
      <c r="G84" s="167">
        <v>20</v>
      </c>
      <c r="H84" s="152">
        <v>100</v>
      </c>
      <c r="I84" s="137">
        <v>7.93</v>
      </c>
      <c r="J84" s="138">
        <v>64</v>
      </c>
      <c r="K84" s="136" t="s">
        <v>95</v>
      </c>
      <c r="L84" s="136" t="s">
        <v>50</v>
      </c>
      <c r="M84" s="137">
        <v>3025000</v>
      </c>
      <c r="N84" s="60"/>
    </row>
    <row r="85" spans="1:14" ht="15" customHeight="1">
      <c r="A85" s="58">
        <v>78</v>
      </c>
      <c r="B85" s="136" t="s">
        <v>617</v>
      </c>
      <c r="C85" s="136" t="s">
        <v>618</v>
      </c>
      <c r="D85" s="136" t="s">
        <v>124</v>
      </c>
      <c r="E85" s="136" t="s">
        <v>50</v>
      </c>
      <c r="F85" s="137">
        <v>8.23</v>
      </c>
      <c r="G85" s="142">
        <v>20</v>
      </c>
      <c r="H85" s="152">
        <v>85</v>
      </c>
      <c r="I85" s="137">
        <v>7.52</v>
      </c>
      <c r="J85" s="138">
        <v>64</v>
      </c>
      <c r="K85" s="136" t="s">
        <v>95</v>
      </c>
      <c r="L85" s="136" t="s">
        <v>50</v>
      </c>
      <c r="M85" s="137">
        <v>3025000</v>
      </c>
      <c r="N85" s="60"/>
    </row>
    <row r="86" spans="1:14" ht="15" customHeight="1">
      <c r="A86" s="58">
        <v>79</v>
      </c>
      <c r="B86" s="136" t="s">
        <v>284</v>
      </c>
      <c r="C86" s="136" t="s">
        <v>616</v>
      </c>
      <c r="D86" s="136" t="s">
        <v>285</v>
      </c>
      <c r="E86" s="136" t="s">
        <v>50</v>
      </c>
      <c r="F86" s="137">
        <v>8.23</v>
      </c>
      <c r="G86" s="167">
        <v>24</v>
      </c>
      <c r="H86" s="152">
        <v>85</v>
      </c>
      <c r="I86" s="137">
        <v>7.94</v>
      </c>
      <c r="J86" s="138">
        <v>68</v>
      </c>
      <c r="K86" s="136" t="s">
        <v>95</v>
      </c>
      <c r="L86" s="136" t="s">
        <v>50</v>
      </c>
      <c r="M86" s="137">
        <v>3025000</v>
      </c>
      <c r="N86" s="60"/>
    </row>
    <row r="87" spans="1:14" ht="15" customHeight="1">
      <c r="A87" s="58">
        <v>80</v>
      </c>
      <c r="B87" s="136" t="s">
        <v>656</v>
      </c>
      <c r="C87" s="136" t="s">
        <v>657</v>
      </c>
      <c r="D87" s="136" t="s">
        <v>218</v>
      </c>
      <c r="E87" s="136" t="s">
        <v>50</v>
      </c>
      <c r="F87" s="137">
        <v>8.17</v>
      </c>
      <c r="G87" s="142">
        <v>24</v>
      </c>
      <c r="H87" s="152">
        <v>85</v>
      </c>
      <c r="I87" s="137">
        <v>7.71</v>
      </c>
      <c r="J87" s="138">
        <v>68</v>
      </c>
      <c r="K87" s="136" t="s">
        <v>95</v>
      </c>
      <c r="L87" s="136" t="s">
        <v>50</v>
      </c>
      <c r="M87" s="137">
        <v>3025000</v>
      </c>
      <c r="N87" s="60"/>
    </row>
    <row r="88" spans="1:14" ht="15" customHeight="1">
      <c r="A88" s="58">
        <v>81</v>
      </c>
      <c r="B88" s="154" t="s">
        <v>837</v>
      </c>
      <c r="C88" s="155" t="s">
        <v>963</v>
      </c>
      <c r="D88" s="155" t="s">
        <v>933</v>
      </c>
      <c r="E88" s="154" t="s">
        <v>50</v>
      </c>
      <c r="F88" s="156">
        <v>8</v>
      </c>
      <c r="G88" s="157">
        <v>17</v>
      </c>
      <c r="H88" s="158">
        <v>90</v>
      </c>
      <c r="I88" s="156">
        <v>7.65</v>
      </c>
      <c r="J88" s="159">
        <v>71</v>
      </c>
      <c r="K88" s="154" t="s">
        <v>95</v>
      </c>
      <c r="L88" s="154" t="s">
        <v>50</v>
      </c>
      <c r="M88" s="156">
        <v>3025000</v>
      </c>
      <c r="N88" s="153" t="s">
        <v>979</v>
      </c>
    </row>
    <row r="89" spans="1:14" ht="15" customHeight="1">
      <c r="A89" s="58">
        <v>82</v>
      </c>
      <c r="B89" s="136" t="s">
        <v>585</v>
      </c>
      <c r="C89" s="136" t="s">
        <v>586</v>
      </c>
      <c r="D89" s="136" t="s">
        <v>123</v>
      </c>
      <c r="E89" s="136" t="s">
        <v>50</v>
      </c>
      <c r="F89" s="137">
        <v>8.29</v>
      </c>
      <c r="G89" s="167">
        <v>24</v>
      </c>
      <c r="H89" s="152">
        <v>90</v>
      </c>
      <c r="I89" s="137">
        <v>7.93</v>
      </c>
      <c r="J89" s="138">
        <v>68</v>
      </c>
      <c r="K89" s="136" t="s">
        <v>95</v>
      </c>
      <c r="L89" s="136" t="s">
        <v>50</v>
      </c>
      <c r="M89" s="137">
        <v>3025000</v>
      </c>
      <c r="N89" s="60"/>
    </row>
    <row r="90" spans="1:14" ht="15" customHeight="1">
      <c r="A90" s="58">
        <v>83</v>
      </c>
      <c r="B90" s="136" t="s">
        <v>527</v>
      </c>
      <c r="C90" s="136" t="s">
        <v>528</v>
      </c>
      <c r="D90" s="136" t="s">
        <v>529</v>
      </c>
      <c r="E90" s="136" t="s">
        <v>50</v>
      </c>
      <c r="F90" s="137">
        <v>8.4</v>
      </c>
      <c r="G90" s="167">
        <v>24</v>
      </c>
      <c r="H90" s="152">
        <v>85</v>
      </c>
      <c r="I90" s="137">
        <v>7.85</v>
      </c>
      <c r="J90" s="138">
        <v>65</v>
      </c>
      <c r="K90" s="136" t="s">
        <v>95</v>
      </c>
      <c r="L90" s="136" t="s">
        <v>50</v>
      </c>
      <c r="M90" s="137">
        <v>3025000</v>
      </c>
      <c r="N90" s="60"/>
    </row>
    <row r="91" spans="1:14" ht="15" customHeight="1">
      <c r="A91" s="58">
        <v>84</v>
      </c>
      <c r="B91" s="136" t="s">
        <v>648</v>
      </c>
      <c r="C91" s="136" t="s">
        <v>649</v>
      </c>
      <c r="D91" s="136" t="s">
        <v>170</v>
      </c>
      <c r="E91" s="136" t="s">
        <v>50</v>
      </c>
      <c r="F91" s="137">
        <v>8.17</v>
      </c>
      <c r="G91" s="142">
        <v>24</v>
      </c>
      <c r="H91" s="152">
        <v>91</v>
      </c>
      <c r="I91" s="137">
        <v>7.79</v>
      </c>
      <c r="J91" s="138">
        <v>69</v>
      </c>
      <c r="K91" s="136" t="s">
        <v>95</v>
      </c>
      <c r="L91" s="136" t="s">
        <v>50</v>
      </c>
      <c r="M91" s="137">
        <v>3025000</v>
      </c>
      <c r="N91" s="60"/>
    </row>
    <row r="92" spans="1:14" ht="15" customHeight="1">
      <c r="A92" s="58">
        <v>85</v>
      </c>
      <c r="B92" s="136" t="s">
        <v>613</v>
      </c>
      <c r="C92" s="136" t="s">
        <v>401</v>
      </c>
      <c r="D92" s="136" t="s">
        <v>614</v>
      </c>
      <c r="E92" s="136" t="s">
        <v>50</v>
      </c>
      <c r="F92" s="137">
        <v>8.24</v>
      </c>
      <c r="G92" s="167">
        <v>27</v>
      </c>
      <c r="H92" s="152">
        <v>82</v>
      </c>
      <c r="I92" s="137">
        <v>7.99</v>
      </c>
      <c r="J92" s="138">
        <v>68</v>
      </c>
      <c r="K92" s="136" t="s">
        <v>95</v>
      </c>
      <c r="L92" s="136" t="s">
        <v>50</v>
      </c>
      <c r="M92" s="137">
        <v>3025000</v>
      </c>
      <c r="N92" s="60"/>
    </row>
    <row r="93" spans="1:14" ht="15" customHeight="1">
      <c r="A93" s="58">
        <v>86</v>
      </c>
      <c r="B93" s="136" t="s">
        <v>728</v>
      </c>
      <c r="C93" s="136" t="s">
        <v>729</v>
      </c>
      <c r="D93" s="136" t="s">
        <v>119</v>
      </c>
      <c r="E93" s="136" t="s">
        <v>50</v>
      </c>
      <c r="F93" s="137">
        <v>8.04</v>
      </c>
      <c r="G93" s="142">
        <v>23</v>
      </c>
      <c r="H93" s="152">
        <v>88</v>
      </c>
      <c r="I93" s="137">
        <v>8.08</v>
      </c>
      <c r="J93" s="138">
        <v>64</v>
      </c>
      <c r="K93" s="136" t="s">
        <v>95</v>
      </c>
      <c r="L93" s="136" t="s">
        <v>50</v>
      </c>
      <c r="M93" s="137">
        <v>3025000</v>
      </c>
      <c r="N93" s="60"/>
    </row>
    <row r="94" spans="1:14" ht="15" customHeight="1">
      <c r="A94" s="58">
        <v>87</v>
      </c>
      <c r="B94" s="136" t="s">
        <v>650</v>
      </c>
      <c r="C94" s="136" t="s">
        <v>651</v>
      </c>
      <c r="D94" s="136" t="s">
        <v>652</v>
      </c>
      <c r="E94" s="136" t="s">
        <v>63</v>
      </c>
      <c r="F94" s="137">
        <v>8.17</v>
      </c>
      <c r="G94" s="142">
        <v>23</v>
      </c>
      <c r="H94" s="152">
        <v>90</v>
      </c>
      <c r="I94" s="137">
        <v>7.93</v>
      </c>
      <c r="J94" s="138">
        <v>65</v>
      </c>
      <c r="K94" s="136" t="s">
        <v>95</v>
      </c>
      <c r="L94" s="136" t="s">
        <v>63</v>
      </c>
      <c r="M94" s="137">
        <v>3025000</v>
      </c>
      <c r="N94" s="60"/>
    </row>
    <row r="95" spans="1:14" ht="15" customHeight="1">
      <c r="A95" s="58">
        <v>88</v>
      </c>
      <c r="B95" s="136" t="s">
        <v>730</v>
      </c>
      <c r="C95" s="136" t="s">
        <v>731</v>
      </c>
      <c r="D95" s="136" t="s">
        <v>170</v>
      </c>
      <c r="E95" s="136" t="s">
        <v>63</v>
      </c>
      <c r="F95" s="137">
        <v>8.03</v>
      </c>
      <c r="G95" s="142">
        <v>19</v>
      </c>
      <c r="H95" s="152">
        <v>95</v>
      </c>
      <c r="I95" s="137">
        <v>8.01</v>
      </c>
      <c r="J95" s="138">
        <v>61</v>
      </c>
      <c r="K95" s="136" t="s">
        <v>95</v>
      </c>
      <c r="L95" s="136" t="s">
        <v>63</v>
      </c>
      <c r="M95" s="137">
        <v>3025000</v>
      </c>
      <c r="N95" s="60"/>
    </row>
    <row r="96" spans="1:14" ht="15" customHeight="1">
      <c r="A96" s="58">
        <v>89</v>
      </c>
      <c r="B96" s="136" t="s">
        <v>598</v>
      </c>
      <c r="C96" s="136" t="s">
        <v>599</v>
      </c>
      <c r="D96" s="136" t="s">
        <v>207</v>
      </c>
      <c r="E96" s="136" t="s">
        <v>63</v>
      </c>
      <c r="F96" s="137">
        <v>8.26</v>
      </c>
      <c r="G96" s="167">
        <v>19</v>
      </c>
      <c r="H96" s="152">
        <v>83</v>
      </c>
      <c r="I96" s="137">
        <v>7.89</v>
      </c>
      <c r="J96" s="138">
        <v>61</v>
      </c>
      <c r="K96" s="136" t="s">
        <v>95</v>
      </c>
      <c r="L96" s="136" t="s">
        <v>63</v>
      </c>
      <c r="M96" s="137">
        <v>3025000</v>
      </c>
      <c r="N96" s="60"/>
    </row>
    <row r="97" spans="1:14" ht="15" customHeight="1">
      <c r="A97" s="58">
        <v>90</v>
      </c>
      <c r="B97" s="136" t="s">
        <v>266</v>
      </c>
      <c r="C97" s="136" t="s">
        <v>727</v>
      </c>
      <c r="D97" s="136" t="s">
        <v>130</v>
      </c>
      <c r="E97" s="136" t="s">
        <v>63</v>
      </c>
      <c r="F97" s="137">
        <v>8.04</v>
      </c>
      <c r="G97" s="142">
        <v>25</v>
      </c>
      <c r="H97" s="152">
        <v>88</v>
      </c>
      <c r="I97" s="137">
        <v>8.14</v>
      </c>
      <c r="J97" s="138">
        <v>69</v>
      </c>
      <c r="K97" s="136" t="s">
        <v>95</v>
      </c>
      <c r="L97" s="136" t="s">
        <v>63</v>
      </c>
      <c r="M97" s="137">
        <v>3025000</v>
      </c>
      <c r="N97" s="60"/>
    </row>
    <row r="98" spans="1:14" ht="15" customHeight="1">
      <c r="A98" s="58">
        <v>91</v>
      </c>
      <c r="B98" s="136" t="s">
        <v>664</v>
      </c>
      <c r="C98" s="136" t="s">
        <v>665</v>
      </c>
      <c r="D98" s="136" t="s">
        <v>107</v>
      </c>
      <c r="E98" s="136" t="s">
        <v>63</v>
      </c>
      <c r="F98" s="137">
        <v>8.15</v>
      </c>
      <c r="G98" s="142">
        <v>23</v>
      </c>
      <c r="H98" s="152">
        <v>93</v>
      </c>
      <c r="I98" s="137">
        <v>8.05</v>
      </c>
      <c r="J98" s="138">
        <v>64</v>
      </c>
      <c r="K98" s="136" t="s">
        <v>95</v>
      </c>
      <c r="L98" s="136" t="s">
        <v>63</v>
      </c>
      <c r="M98" s="137">
        <v>3025000</v>
      </c>
      <c r="N98" s="60"/>
    </row>
    <row r="99" spans="1:14" ht="15" customHeight="1">
      <c r="A99" s="58">
        <v>92</v>
      </c>
      <c r="B99" s="136" t="s">
        <v>286</v>
      </c>
      <c r="C99" s="136" t="s">
        <v>411</v>
      </c>
      <c r="D99" s="136" t="s">
        <v>97</v>
      </c>
      <c r="E99" s="136" t="s">
        <v>63</v>
      </c>
      <c r="F99" s="137">
        <v>8.2</v>
      </c>
      <c r="G99" s="142">
        <v>23</v>
      </c>
      <c r="H99" s="152">
        <v>95</v>
      </c>
      <c r="I99" s="137">
        <v>7.99</v>
      </c>
      <c r="J99" s="138">
        <v>64</v>
      </c>
      <c r="K99" s="136" t="s">
        <v>95</v>
      </c>
      <c r="L99" s="136" t="s">
        <v>63</v>
      </c>
      <c r="M99" s="137">
        <v>3025000</v>
      </c>
      <c r="N99" s="60"/>
    </row>
    <row r="100" spans="1:14" ht="15" customHeight="1">
      <c r="A100" s="58">
        <v>93</v>
      </c>
      <c r="B100" s="136" t="s">
        <v>635</v>
      </c>
      <c r="C100" s="136" t="s">
        <v>636</v>
      </c>
      <c r="D100" s="136" t="s">
        <v>187</v>
      </c>
      <c r="E100" s="136" t="s">
        <v>63</v>
      </c>
      <c r="F100" s="137">
        <v>8.19</v>
      </c>
      <c r="G100" s="142">
        <v>21</v>
      </c>
      <c r="H100" s="152">
        <v>85</v>
      </c>
      <c r="I100" s="137">
        <v>7.6</v>
      </c>
      <c r="J100" s="138">
        <v>68</v>
      </c>
      <c r="K100" s="136" t="s">
        <v>95</v>
      </c>
      <c r="L100" s="136" t="s">
        <v>63</v>
      </c>
      <c r="M100" s="137">
        <v>3025000</v>
      </c>
      <c r="N100" s="60"/>
    </row>
    <row r="101" spans="1:14" ht="15" customHeight="1">
      <c r="A101" s="58">
        <v>94</v>
      </c>
      <c r="B101" s="136" t="s">
        <v>611</v>
      </c>
      <c r="C101" s="136" t="s">
        <v>612</v>
      </c>
      <c r="D101" s="136" t="s">
        <v>120</v>
      </c>
      <c r="E101" s="136" t="s">
        <v>63</v>
      </c>
      <c r="F101" s="137">
        <v>8.24</v>
      </c>
      <c r="G101" s="167">
        <v>23</v>
      </c>
      <c r="H101" s="152">
        <v>86</v>
      </c>
      <c r="I101" s="137">
        <v>7.78</v>
      </c>
      <c r="J101" s="138">
        <v>64</v>
      </c>
      <c r="K101" s="136" t="s">
        <v>95</v>
      </c>
      <c r="L101" s="136" t="s">
        <v>63</v>
      </c>
      <c r="M101" s="137">
        <v>3025000</v>
      </c>
      <c r="N101" s="60"/>
    </row>
    <row r="102" spans="1:14" ht="15" customHeight="1">
      <c r="A102" s="108"/>
      <c r="B102" s="109"/>
      <c r="C102" s="109"/>
      <c r="D102" s="109"/>
      <c r="E102" s="109"/>
      <c r="F102" s="110"/>
      <c r="G102" s="143"/>
      <c r="H102" s="111"/>
      <c r="I102" s="110"/>
      <c r="J102" s="111"/>
      <c r="K102" s="109"/>
      <c r="L102" s="109"/>
      <c r="M102" s="110"/>
      <c r="N102" s="112"/>
    </row>
    <row r="103" spans="1:14" ht="15">
      <c r="A103" s="62"/>
      <c r="B103" s="62" t="s">
        <v>71</v>
      </c>
      <c r="C103" s="48" t="str">
        <f>MAX(A8:A101)&amp;" SV"</f>
        <v>94 SV</v>
      </c>
      <c r="E103" s="62"/>
      <c r="F103" s="62"/>
      <c r="G103" s="144"/>
      <c r="H103" s="62"/>
      <c r="I103" s="62"/>
      <c r="J103" s="62"/>
      <c r="K103" s="66"/>
      <c r="L103" s="62"/>
      <c r="M103" s="63">
        <f>SUM(M8:M101)</f>
        <v>284350000</v>
      </c>
      <c r="N103" s="62"/>
    </row>
    <row r="104" spans="1:14" ht="15">
      <c r="A104" s="62"/>
      <c r="B104" s="42"/>
      <c r="C104" s="42"/>
      <c r="D104" s="42"/>
      <c r="E104" s="46"/>
      <c r="F104" s="42"/>
      <c r="G104" s="145"/>
      <c r="H104" s="51"/>
      <c r="I104" s="57"/>
      <c r="J104" s="57"/>
      <c r="K104" s="68"/>
      <c r="L104" s="49"/>
      <c r="M104" s="62"/>
      <c r="N104" s="39" t="s">
        <v>983</v>
      </c>
    </row>
    <row r="105" spans="1:14" ht="15">
      <c r="A105" s="62"/>
      <c r="B105" s="42"/>
      <c r="C105" s="42"/>
      <c r="D105" s="43"/>
      <c r="E105" s="42"/>
      <c r="F105" s="47"/>
      <c r="G105" s="145"/>
      <c r="H105" s="51"/>
      <c r="I105" s="57"/>
      <c r="J105" s="57"/>
      <c r="K105" s="68"/>
      <c r="L105" s="202" t="s">
        <v>303</v>
      </c>
      <c r="M105" s="202"/>
      <c r="N105" s="202"/>
    </row>
    <row r="106" spans="1:14" ht="15">
      <c r="A106" s="62"/>
      <c r="B106" s="52" t="s">
        <v>304</v>
      </c>
      <c r="C106" s="62"/>
      <c r="D106" s="52" t="s">
        <v>305</v>
      </c>
      <c r="E106" s="62"/>
      <c r="F106" s="47"/>
      <c r="G106" s="146"/>
      <c r="H106" s="52" t="s">
        <v>306</v>
      </c>
      <c r="I106" s="62"/>
      <c r="J106" s="57"/>
      <c r="K106" s="68"/>
      <c r="L106" s="202" t="s">
        <v>307</v>
      </c>
      <c r="M106" s="202"/>
      <c r="N106" s="202"/>
    </row>
    <row r="107" spans="2:14" ht="15.75">
      <c r="B107" s="50"/>
      <c r="D107" s="47"/>
      <c r="F107" s="47"/>
      <c r="G107" s="147"/>
      <c r="H107" s="49"/>
      <c r="J107" s="45"/>
      <c r="K107" s="40"/>
      <c r="N107" s="50"/>
    </row>
    <row r="108" spans="2:14" ht="15.75">
      <c r="B108" s="50"/>
      <c r="D108" s="47"/>
      <c r="F108" s="47"/>
      <c r="G108" s="147"/>
      <c r="H108" s="49"/>
      <c r="J108" s="45"/>
      <c r="K108" s="40"/>
      <c r="N108" s="50"/>
    </row>
    <row r="109" spans="2:14" ht="15.75">
      <c r="B109" s="49"/>
      <c r="D109" s="47"/>
      <c r="F109" s="47"/>
      <c r="G109" s="147"/>
      <c r="H109" s="51"/>
      <c r="J109" s="45"/>
      <c r="K109" s="40"/>
      <c r="N109" s="50"/>
    </row>
    <row r="110" spans="2:14" ht="15.75">
      <c r="B110" s="49"/>
      <c r="D110" s="47"/>
      <c r="F110" s="47"/>
      <c r="G110" s="147"/>
      <c r="H110" s="51"/>
      <c r="J110" s="45"/>
      <c r="K110" s="40"/>
      <c r="N110" s="50"/>
    </row>
    <row r="111" spans="2:14" ht="15.75">
      <c r="B111" s="52" t="s">
        <v>308</v>
      </c>
      <c r="D111" s="52" t="s">
        <v>309</v>
      </c>
      <c r="F111" s="54"/>
      <c r="G111" s="148"/>
      <c r="H111" s="56" t="s">
        <v>310</v>
      </c>
      <c r="J111" s="55"/>
      <c r="K111" s="69"/>
      <c r="L111" s="203" t="s">
        <v>311</v>
      </c>
      <c r="M111" s="203"/>
      <c r="N111" s="203"/>
    </row>
    <row r="116" ht="12.75">
      <c r="G116" s="149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</sheetData>
  <sheetProtection password="AF3E" sheet="1" formatCells="0" formatColumns="0" formatRows="0" insertColumns="0" insertRows="0" insertHyperlinks="0" deleteColumns="0" deleteRows="0" sort="0" autoFilter="0" pivotTables="0"/>
  <autoFilter ref="A7:N106"/>
  <mergeCells count="8">
    <mergeCell ref="L105:N105"/>
    <mergeCell ref="L106:N106"/>
    <mergeCell ref="L111:N111"/>
    <mergeCell ref="A1:C1"/>
    <mergeCell ref="A2:C2"/>
    <mergeCell ref="B5:N5"/>
    <mergeCell ref="B6:N6"/>
    <mergeCell ref="B4:N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">
      <selection activeCell="K7" sqref="K7"/>
    </sheetView>
  </sheetViews>
  <sheetFormatPr defaultColWidth="9.140625" defaultRowHeight="12.75"/>
  <sheetData>
    <row r="1" spans="1:10" ht="105">
      <c r="A1" s="115" t="s">
        <v>869</v>
      </c>
      <c r="B1" s="115" t="s">
        <v>870</v>
      </c>
      <c r="C1" s="115" t="s">
        <v>84</v>
      </c>
      <c r="D1" s="115" t="s">
        <v>871</v>
      </c>
      <c r="E1" s="115" t="s">
        <v>65</v>
      </c>
      <c r="F1" s="116" t="s">
        <v>872</v>
      </c>
      <c r="G1" s="117" t="s">
        <v>873</v>
      </c>
      <c r="H1" s="117" t="s">
        <v>874</v>
      </c>
      <c r="I1" s="117" t="s">
        <v>875</v>
      </c>
      <c r="J1" s="117" t="s">
        <v>876</v>
      </c>
    </row>
    <row r="2" spans="1:10" ht="15">
      <c r="A2" s="118" t="s">
        <v>840</v>
      </c>
      <c r="B2" s="118" t="s">
        <v>877</v>
      </c>
      <c r="C2" s="118" t="s">
        <v>841</v>
      </c>
      <c r="D2" s="119" t="s">
        <v>920</v>
      </c>
      <c r="E2" s="119" t="s">
        <v>18</v>
      </c>
      <c r="F2" s="120">
        <v>8.33</v>
      </c>
      <c r="G2" s="121">
        <v>87</v>
      </c>
      <c r="H2" s="122">
        <v>12</v>
      </c>
      <c r="I2" s="123">
        <v>153</v>
      </c>
      <c r="J2" s="123">
        <v>8.09</v>
      </c>
    </row>
    <row r="3" spans="1:10" ht="15">
      <c r="A3" s="118" t="s">
        <v>844</v>
      </c>
      <c r="B3" s="118" t="s">
        <v>921</v>
      </c>
      <c r="C3" s="118" t="s">
        <v>99</v>
      </c>
      <c r="D3" s="119" t="s">
        <v>884</v>
      </c>
      <c r="E3" s="119" t="s">
        <v>18</v>
      </c>
      <c r="F3" s="120">
        <v>9</v>
      </c>
      <c r="G3" s="121">
        <v>90</v>
      </c>
      <c r="H3" s="122">
        <v>12</v>
      </c>
      <c r="I3" s="123">
        <v>145</v>
      </c>
      <c r="J3" s="123">
        <v>8.46</v>
      </c>
    </row>
    <row r="4" spans="1:10" ht="15">
      <c r="A4" s="118" t="s">
        <v>846</v>
      </c>
      <c r="B4" s="118" t="s">
        <v>901</v>
      </c>
      <c r="C4" s="118" t="s">
        <v>250</v>
      </c>
      <c r="D4" s="119" t="s">
        <v>914</v>
      </c>
      <c r="E4" s="119" t="s">
        <v>18</v>
      </c>
      <c r="F4" s="120">
        <v>8.5</v>
      </c>
      <c r="G4" s="121">
        <v>82</v>
      </c>
      <c r="H4" s="122">
        <v>12</v>
      </c>
      <c r="I4" s="123">
        <v>145</v>
      </c>
      <c r="J4" s="123">
        <v>8.3</v>
      </c>
    </row>
    <row r="5" spans="1:10" ht="15">
      <c r="A5" s="118" t="s">
        <v>850</v>
      </c>
      <c r="B5" s="118" t="s">
        <v>922</v>
      </c>
      <c r="C5" s="118" t="s">
        <v>101</v>
      </c>
      <c r="D5" s="119" t="s">
        <v>879</v>
      </c>
      <c r="E5" s="119" t="s">
        <v>18</v>
      </c>
      <c r="F5" s="120">
        <v>8.29</v>
      </c>
      <c r="G5" s="121">
        <v>99</v>
      </c>
      <c r="H5" s="122">
        <v>14</v>
      </c>
      <c r="I5" s="123">
        <v>152</v>
      </c>
      <c r="J5" s="123">
        <v>7.87</v>
      </c>
    </row>
    <row r="6" spans="1:10" ht="15">
      <c r="A6" s="118" t="s">
        <v>852</v>
      </c>
      <c r="B6" s="118" t="s">
        <v>918</v>
      </c>
      <c r="C6" s="118" t="s">
        <v>162</v>
      </c>
      <c r="D6" s="119" t="s">
        <v>906</v>
      </c>
      <c r="E6" s="119" t="s">
        <v>18</v>
      </c>
      <c r="F6" s="120">
        <v>8.5</v>
      </c>
      <c r="G6" s="121">
        <v>93</v>
      </c>
      <c r="H6" s="122">
        <v>12</v>
      </c>
      <c r="I6" s="123">
        <v>145</v>
      </c>
      <c r="J6" s="123">
        <v>8.04</v>
      </c>
    </row>
    <row r="7" spans="1:10" ht="15">
      <c r="A7" s="118" t="s">
        <v>854</v>
      </c>
      <c r="B7" s="118" t="s">
        <v>909</v>
      </c>
      <c r="C7" s="118" t="s">
        <v>856</v>
      </c>
      <c r="D7" s="119" t="s">
        <v>885</v>
      </c>
      <c r="E7" s="119" t="s">
        <v>18</v>
      </c>
      <c r="F7" s="120">
        <v>8.83</v>
      </c>
      <c r="G7" s="121">
        <v>85</v>
      </c>
      <c r="H7" s="122">
        <v>12</v>
      </c>
      <c r="I7" s="123">
        <v>149</v>
      </c>
      <c r="J7" s="123">
        <v>8.17</v>
      </c>
    </row>
    <row r="8" spans="1:10" ht="15">
      <c r="A8" s="118" t="s">
        <v>859</v>
      </c>
      <c r="B8" s="118" t="s">
        <v>923</v>
      </c>
      <c r="C8" s="118" t="s">
        <v>97</v>
      </c>
      <c r="D8" s="119" t="s">
        <v>892</v>
      </c>
      <c r="E8" s="119" t="s">
        <v>18</v>
      </c>
      <c r="F8" s="120">
        <v>8.36</v>
      </c>
      <c r="G8" s="121">
        <v>90</v>
      </c>
      <c r="H8" s="122">
        <v>14</v>
      </c>
      <c r="I8" s="123">
        <v>136</v>
      </c>
      <c r="J8" s="123">
        <v>8.61</v>
      </c>
    </row>
    <row r="9" spans="1:10" ht="15">
      <c r="A9" s="118" t="s">
        <v>924</v>
      </c>
      <c r="B9" s="118" t="s">
        <v>894</v>
      </c>
      <c r="C9" s="118" t="s">
        <v>142</v>
      </c>
      <c r="D9" s="119" t="s">
        <v>908</v>
      </c>
      <c r="E9" s="119" t="s">
        <v>18</v>
      </c>
      <c r="F9" s="120">
        <v>7.83</v>
      </c>
      <c r="G9" s="121">
        <v>82</v>
      </c>
      <c r="H9" s="122">
        <v>12</v>
      </c>
      <c r="I9" s="123">
        <v>145</v>
      </c>
      <c r="J9" s="123">
        <v>8.17</v>
      </c>
    </row>
    <row r="10" spans="1:10" ht="15">
      <c r="A10" s="118" t="s">
        <v>861</v>
      </c>
      <c r="B10" s="118" t="s">
        <v>891</v>
      </c>
      <c r="C10" s="118" t="s">
        <v>863</v>
      </c>
      <c r="D10" s="119" t="s">
        <v>896</v>
      </c>
      <c r="E10" s="119" t="s">
        <v>18</v>
      </c>
      <c r="F10" s="120">
        <v>8.17</v>
      </c>
      <c r="G10" s="121">
        <v>95</v>
      </c>
      <c r="H10" s="122">
        <v>12</v>
      </c>
      <c r="I10" s="123">
        <v>145</v>
      </c>
      <c r="J10" s="123">
        <v>7.97</v>
      </c>
    </row>
    <row r="11" spans="1:10" ht="15">
      <c r="A11" s="118" t="s">
        <v>866</v>
      </c>
      <c r="B11" s="118" t="s">
        <v>925</v>
      </c>
      <c r="C11" s="118" t="s">
        <v>134</v>
      </c>
      <c r="D11" s="119" t="s">
        <v>879</v>
      </c>
      <c r="E11" s="119" t="s">
        <v>18</v>
      </c>
      <c r="F11" s="120">
        <v>8.17</v>
      </c>
      <c r="G11" s="121">
        <v>95</v>
      </c>
      <c r="H11" s="122">
        <v>12</v>
      </c>
      <c r="I11" s="123">
        <v>145</v>
      </c>
      <c r="J11" s="123">
        <v>8.11</v>
      </c>
    </row>
    <row r="12" spans="1:10" ht="15">
      <c r="A12" s="118" t="s">
        <v>842</v>
      </c>
      <c r="B12" s="118" t="s">
        <v>911</v>
      </c>
      <c r="C12" s="118" t="s">
        <v>221</v>
      </c>
      <c r="D12" s="119" t="s">
        <v>926</v>
      </c>
      <c r="E12" s="119" t="s">
        <v>18</v>
      </c>
      <c r="F12" s="120">
        <v>8</v>
      </c>
      <c r="G12" s="121">
        <v>92</v>
      </c>
      <c r="H12" s="122">
        <v>12</v>
      </c>
      <c r="I12" s="123">
        <v>145</v>
      </c>
      <c r="J12" s="123">
        <v>8</v>
      </c>
    </row>
    <row r="13" spans="1:10" ht="15">
      <c r="A13" s="118" t="s">
        <v>848</v>
      </c>
      <c r="B13" s="118" t="s">
        <v>927</v>
      </c>
      <c r="C13" s="118" t="s">
        <v>101</v>
      </c>
      <c r="D13" s="119" t="s">
        <v>928</v>
      </c>
      <c r="E13" s="119" t="s">
        <v>18</v>
      </c>
      <c r="F13" s="120">
        <v>8.17</v>
      </c>
      <c r="G13" s="121">
        <v>95</v>
      </c>
      <c r="H13" s="122">
        <v>12</v>
      </c>
      <c r="I13" s="123">
        <v>145</v>
      </c>
      <c r="J13" s="123">
        <v>7.94</v>
      </c>
    </row>
    <row r="14" spans="1:10" ht="15">
      <c r="A14" s="118" t="s">
        <v>857</v>
      </c>
      <c r="B14" s="118" t="s">
        <v>929</v>
      </c>
      <c r="C14" s="118" t="s">
        <v>113</v>
      </c>
      <c r="D14" s="119" t="s">
        <v>900</v>
      </c>
      <c r="E14" s="119" t="s">
        <v>18</v>
      </c>
      <c r="F14" s="120">
        <v>8.17</v>
      </c>
      <c r="G14" s="121">
        <v>92</v>
      </c>
      <c r="H14" s="122">
        <v>12</v>
      </c>
      <c r="I14" s="123">
        <v>145</v>
      </c>
      <c r="J14" s="123">
        <v>7.99</v>
      </c>
    </row>
    <row r="15" spans="1:10" ht="15">
      <c r="A15" s="118" t="s">
        <v>707</v>
      </c>
      <c r="B15" s="118" t="s">
        <v>930</v>
      </c>
      <c r="C15" s="118" t="s">
        <v>130</v>
      </c>
      <c r="D15" s="119" t="s">
        <v>916</v>
      </c>
      <c r="E15" s="119" t="s">
        <v>18</v>
      </c>
      <c r="F15" s="120">
        <v>8.08</v>
      </c>
      <c r="G15" s="121">
        <v>90</v>
      </c>
      <c r="H15" s="122">
        <v>18</v>
      </c>
      <c r="I15" s="123">
        <v>145</v>
      </c>
      <c r="J15" s="123">
        <v>8.15</v>
      </c>
    </row>
    <row r="16" spans="1:10" ht="15">
      <c r="A16" s="118" t="s">
        <v>864</v>
      </c>
      <c r="B16" s="118" t="s">
        <v>931</v>
      </c>
      <c r="C16" s="118" t="s">
        <v>106</v>
      </c>
      <c r="D16" s="119" t="s">
        <v>906</v>
      </c>
      <c r="E16" s="119" t="s">
        <v>18</v>
      </c>
      <c r="F16" s="120">
        <v>8.17</v>
      </c>
      <c r="G16" s="121">
        <v>87</v>
      </c>
      <c r="H16" s="122">
        <v>12</v>
      </c>
      <c r="I16" s="123">
        <v>145</v>
      </c>
      <c r="J16" s="123">
        <v>7.83</v>
      </c>
    </row>
    <row r="17" spans="1:10" ht="15">
      <c r="A17" s="118" t="s">
        <v>868</v>
      </c>
      <c r="B17" s="118" t="s">
        <v>886</v>
      </c>
      <c r="C17" s="118" t="s">
        <v>165</v>
      </c>
      <c r="D17" s="119" t="s">
        <v>889</v>
      </c>
      <c r="E17" s="119" t="s">
        <v>18</v>
      </c>
      <c r="F17" s="120">
        <v>8.5</v>
      </c>
      <c r="G17" s="121">
        <v>90</v>
      </c>
      <c r="H17" s="122">
        <v>12</v>
      </c>
      <c r="I17" s="123">
        <v>145</v>
      </c>
      <c r="J17" s="123">
        <v>7.81</v>
      </c>
    </row>
    <row r="18" spans="1:10" ht="15">
      <c r="A18" s="118" t="s">
        <v>935</v>
      </c>
      <c r="B18" s="118" t="s">
        <v>893</v>
      </c>
      <c r="C18" s="118" t="s">
        <v>186</v>
      </c>
      <c r="D18" s="119" t="s">
        <v>899</v>
      </c>
      <c r="E18" s="119" t="s">
        <v>21</v>
      </c>
      <c r="F18" s="120">
        <v>7.94</v>
      </c>
      <c r="G18" s="121">
        <v>92</v>
      </c>
      <c r="H18" s="122">
        <v>16</v>
      </c>
      <c r="I18" s="123">
        <v>144</v>
      </c>
      <c r="J18" s="123">
        <v>8.14</v>
      </c>
    </row>
    <row r="19" spans="1:10" ht="15">
      <c r="A19" s="118" t="s">
        <v>936</v>
      </c>
      <c r="B19" s="118" t="s">
        <v>937</v>
      </c>
      <c r="C19" s="118" t="s">
        <v>210</v>
      </c>
      <c r="D19" s="119" t="s">
        <v>904</v>
      </c>
      <c r="E19" s="119" t="s">
        <v>21</v>
      </c>
      <c r="F19" s="120">
        <v>7.46</v>
      </c>
      <c r="G19" s="121">
        <v>92</v>
      </c>
      <c r="H19" s="122">
        <v>13</v>
      </c>
      <c r="I19" s="123">
        <v>144</v>
      </c>
      <c r="J19" s="123">
        <v>7.93</v>
      </c>
    </row>
    <row r="20" spans="1:10" ht="15">
      <c r="A20" s="118" t="s">
        <v>735</v>
      </c>
      <c r="B20" s="118" t="s">
        <v>898</v>
      </c>
      <c r="C20" s="118" t="s">
        <v>99</v>
      </c>
      <c r="D20" s="119" t="s">
        <v>912</v>
      </c>
      <c r="E20" s="119" t="s">
        <v>21</v>
      </c>
      <c r="F20" s="120">
        <v>8.03</v>
      </c>
      <c r="G20" s="121">
        <v>82</v>
      </c>
      <c r="H20" s="122">
        <v>16</v>
      </c>
      <c r="I20" s="123">
        <v>144</v>
      </c>
      <c r="J20" s="123">
        <v>7.91</v>
      </c>
    </row>
    <row r="21" spans="1:10" ht="15">
      <c r="A21" s="118" t="s">
        <v>938</v>
      </c>
      <c r="B21" s="118" t="s">
        <v>882</v>
      </c>
      <c r="C21" s="118" t="s">
        <v>153</v>
      </c>
      <c r="D21" s="119" t="s">
        <v>917</v>
      </c>
      <c r="E21" s="119" t="s">
        <v>21</v>
      </c>
      <c r="F21" s="120">
        <v>7.92</v>
      </c>
      <c r="G21" s="121">
        <v>80</v>
      </c>
      <c r="H21" s="122">
        <v>13</v>
      </c>
      <c r="I21" s="123">
        <v>144</v>
      </c>
      <c r="J21" s="123">
        <v>8.35</v>
      </c>
    </row>
    <row r="22" spans="1:10" ht="15">
      <c r="A22" s="118" t="s">
        <v>241</v>
      </c>
      <c r="B22" s="118" t="s">
        <v>907</v>
      </c>
      <c r="C22" s="118" t="s">
        <v>101</v>
      </c>
      <c r="D22" s="119" t="s">
        <v>885</v>
      </c>
      <c r="E22" s="119" t="s">
        <v>21</v>
      </c>
      <c r="F22" s="120">
        <v>8.88</v>
      </c>
      <c r="G22" s="121">
        <v>90</v>
      </c>
      <c r="H22" s="122">
        <v>16</v>
      </c>
      <c r="I22" s="123">
        <v>144</v>
      </c>
      <c r="J22" s="123">
        <v>8.62</v>
      </c>
    </row>
    <row r="23" spans="1:10" ht="15">
      <c r="A23" s="118" t="s">
        <v>939</v>
      </c>
      <c r="B23" s="118" t="s">
        <v>940</v>
      </c>
      <c r="C23" s="118" t="s">
        <v>529</v>
      </c>
      <c r="D23" s="119" t="s">
        <v>915</v>
      </c>
      <c r="E23" s="119" t="s">
        <v>21</v>
      </c>
      <c r="F23" s="120">
        <v>6.62</v>
      </c>
      <c r="G23" s="121">
        <v>87</v>
      </c>
      <c r="H23" s="122">
        <v>13</v>
      </c>
      <c r="I23" s="123">
        <v>144</v>
      </c>
      <c r="J23" s="123">
        <v>7.6</v>
      </c>
    </row>
    <row r="24" spans="1:10" ht="15">
      <c r="A24" s="118" t="s">
        <v>941</v>
      </c>
      <c r="B24" s="118" t="s">
        <v>942</v>
      </c>
      <c r="C24" s="118" t="s">
        <v>252</v>
      </c>
      <c r="D24" s="119" t="s">
        <v>919</v>
      </c>
      <c r="E24" s="119" t="s">
        <v>21</v>
      </c>
      <c r="F24" s="120">
        <v>8.04</v>
      </c>
      <c r="G24" s="121">
        <v>82</v>
      </c>
      <c r="H24" s="122">
        <v>13</v>
      </c>
      <c r="I24" s="123">
        <v>152</v>
      </c>
      <c r="J24" s="123">
        <v>8.14</v>
      </c>
    </row>
    <row r="25" spans="1:10" ht="15">
      <c r="A25" s="118" t="s">
        <v>943</v>
      </c>
      <c r="B25" s="118" t="s">
        <v>944</v>
      </c>
      <c r="C25" s="118" t="s">
        <v>142</v>
      </c>
      <c r="D25" s="119" t="s">
        <v>945</v>
      </c>
      <c r="E25" s="119" t="s">
        <v>21</v>
      </c>
      <c r="F25" s="120">
        <v>8.15</v>
      </c>
      <c r="G25" s="121">
        <v>82</v>
      </c>
      <c r="H25" s="122">
        <v>13</v>
      </c>
      <c r="I25" s="123">
        <v>152</v>
      </c>
      <c r="J25" s="123">
        <v>8.23</v>
      </c>
    </row>
    <row r="26" spans="1:10" ht="15">
      <c r="A26" s="118" t="s">
        <v>946</v>
      </c>
      <c r="B26" s="118" t="s">
        <v>897</v>
      </c>
      <c r="C26" s="118" t="s">
        <v>903</v>
      </c>
      <c r="D26" s="119" t="s">
        <v>910</v>
      </c>
      <c r="E26" s="119" t="s">
        <v>21</v>
      </c>
      <c r="F26" s="120">
        <v>8.12</v>
      </c>
      <c r="G26" s="121">
        <v>82</v>
      </c>
      <c r="H26" s="122">
        <v>13</v>
      </c>
      <c r="I26" s="123">
        <v>144</v>
      </c>
      <c r="J26" s="123">
        <v>8.03</v>
      </c>
    </row>
    <row r="27" spans="1:10" ht="15">
      <c r="A27" s="118" t="s">
        <v>947</v>
      </c>
      <c r="B27" s="118" t="s">
        <v>948</v>
      </c>
      <c r="C27" s="118" t="s">
        <v>130</v>
      </c>
      <c r="D27" s="119" t="s">
        <v>932</v>
      </c>
      <c r="E27" s="119" t="s">
        <v>21</v>
      </c>
      <c r="F27" s="120">
        <v>7.58</v>
      </c>
      <c r="G27" s="121">
        <v>82</v>
      </c>
      <c r="H27" s="122">
        <v>13</v>
      </c>
      <c r="I27" s="123">
        <v>144</v>
      </c>
      <c r="J27" s="123">
        <v>7.97</v>
      </c>
    </row>
    <row r="28" spans="1:10" ht="15">
      <c r="A28" s="118" t="s">
        <v>269</v>
      </c>
      <c r="B28" s="118" t="s">
        <v>949</v>
      </c>
      <c r="C28" s="118" t="s">
        <v>135</v>
      </c>
      <c r="D28" s="119" t="s">
        <v>950</v>
      </c>
      <c r="E28" s="119" t="s">
        <v>21</v>
      </c>
      <c r="F28" s="120">
        <v>8.59</v>
      </c>
      <c r="G28" s="121">
        <v>95</v>
      </c>
      <c r="H28" s="122">
        <v>16</v>
      </c>
      <c r="I28" s="123">
        <v>144</v>
      </c>
      <c r="J28" s="123">
        <v>8.29</v>
      </c>
    </row>
    <row r="29" spans="1:10" ht="15">
      <c r="A29" s="118" t="s">
        <v>951</v>
      </c>
      <c r="B29" s="118" t="s">
        <v>905</v>
      </c>
      <c r="C29" s="118" t="s">
        <v>878</v>
      </c>
      <c r="D29" s="119" t="s">
        <v>880</v>
      </c>
      <c r="E29" s="119" t="s">
        <v>21</v>
      </c>
      <c r="F29" s="120">
        <v>7.73</v>
      </c>
      <c r="G29" s="121">
        <v>87</v>
      </c>
      <c r="H29" s="122">
        <v>13</v>
      </c>
      <c r="I29" s="123">
        <v>144</v>
      </c>
      <c r="J29" s="123">
        <v>7.77</v>
      </c>
    </row>
    <row r="30" spans="1:10" ht="15">
      <c r="A30" s="118" t="s">
        <v>262</v>
      </c>
      <c r="B30" s="118" t="s">
        <v>877</v>
      </c>
      <c r="C30" s="118" t="s">
        <v>179</v>
      </c>
      <c r="D30" s="119" t="s">
        <v>952</v>
      </c>
      <c r="E30" s="119" t="s">
        <v>21</v>
      </c>
      <c r="F30" s="120">
        <v>8.69</v>
      </c>
      <c r="G30" s="121">
        <v>90</v>
      </c>
      <c r="H30" s="122">
        <v>16</v>
      </c>
      <c r="I30" s="123">
        <v>144</v>
      </c>
      <c r="J30" s="123">
        <v>8.29</v>
      </c>
    </row>
    <row r="31" spans="1:10" ht="15">
      <c r="A31" s="118" t="s">
        <v>953</v>
      </c>
      <c r="B31" s="118" t="s">
        <v>888</v>
      </c>
      <c r="C31" s="118" t="s">
        <v>881</v>
      </c>
      <c r="D31" s="119" t="s">
        <v>887</v>
      </c>
      <c r="E31" s="119" t="s">
        <v>21</v>
      </c>
      <c r="F31" s="120">
        <v>7.08</v>
      </c>
      <c r="G31" s="121">
        <v>82</v>
      </c>
      <c r="H31" s="122">
        <v>13</v>
      </c>
      <c r="I31" s="123">
        <v>148</v>
      </c>
      <c r="J31" s="123">
        <v>7.83</v>
      </c>
    </row>
    <row r="32" spans="1:10" ht="15">
      <c r="A32" s="118" t="s">
        <v>257</v>
      </c>
      <c r="B32" s="118" t="s">
        <v>877</v>
      </c>
      <c r="C32" s="118" t="s">
        <v>258</v>
      </c>
      <c r="D32" s="119" t="s">
        <v>895</v>
      </c>
      <c r="E32" s="119" t="s">
        <v>21</v>
      </c>
      <c r="F32" s="120">
        <v>8.5</v>
      </c>
      <c r="G32" s="121">
        <v>85</v>
      </c>
      <c r="H32" s="122">
        <v>16</v>
      </c>
      <c r="I32" s="123">
        <v>152</v>
      </c>
      <c r="J32" s="123">
        <v>8.35</v>
      </c>
    </row>
    <row r="33" spans="1:10" ht="15">
      <c r="A33" s="118" t="s">
        <v>954</v>
      </c>
      <c r="B33" s="118" t="s">
        <v>934</v>
      </c>
      <c r="C33" s="118" t="s">
        <v>890</v>
      </c>
      <c r="D33" s="119" t="s">
        <v>902</v>
      </c>
      <c r="E33" s="119" t="s">
        <v>21</v>
      </c>
      <c r="F33" s="120">
        <v>8.54</v>
      </c>
      <c r="G33" s="121">
        <v>90</v>
      </c>
      <c r="H33" s="122">
        <v>13</v>
      </c>
      <c r="I33" s="123">
        <v>152</v>
      </c>
      <c r="J33" s="123">
        <v>8.44</v>
      </c>
    </row>
    <row r="34" spans="1:10" ht="15">
      <c r="A34" s="118" t="s">
        <v>955</v>
      </c>
      <c r="B34" s="118" t="s">
        <v>956</v>
      </c>
      <c r="C34" s="118" t="s">
        <v>165</v>
      </c>
      <c r="D34" s="119" t="s">
        <v>913</v>
      </c>
      <c r="E34" s="119" t="s">
        <v>21</v>
      </c>
      <c r="F34" s="120">
        <v>7.23</v>
      </c>
      <c r="G34" s="121">
        <v>72</v>
      </c>
      <c r="H34" s="122">
        <v>13</v>
      </c>
      <c r="I34" s="123">
        <v>152</v>
      </c>
      <c r="J34" s="123">
        <v>7.99</v>
      </c>
    </row>
    <row r="35" spans="1:10" ht="15">
      <c r="A35" s="118" t="s">
        <v>957</v>
      </c>
      <c r="B35" s="118" t="s">
        <v>958</v>
      </c>
      <c r="C35" s="118" t="s">
        <v>96</v>
      </c>
      <c r="D35" s="119" t="s">
        <v>883</v>
      </c>
      <c r="E35" s="119" t="s">
        <v>21</v>
      </c>
      <c r="F35" s="120">
        <v>7.35</v>
      </c>
      <c r="G35" s="121">
        <v>80</v>
      </c>
      <c r="H35" s="122">
        <v>13</v>
      </c>
      <c r="I35" s="123">
        <v>144</v>
      </c>
      <c r="J35" s="123">
        <v>8.06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lequang</cp:lastModifiedBy>
  <cp:lastPrinted>2014-12-16T05:27:45Z</cp:lastPrinted>
  <dcterms:modified xsi:type="dcterms:W3CDTF">2015-05-13T07:08:33Z</dcterms:modified>
  <cp:category/>
  <cp:version/>
  <cp:contentType/>
  <cp:contentStatus/>
</cp:coreProperties>
</file>